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Resultaten" sheetId="1" r:id="rId1"/>
    <sheet name="Tabel" sheetId="2" r:id="rId2"/>
  </sheets>
  <definedNames>
    <definedName name="_xlnm._FilterDatabase" localSheetId="0" hidden="1">'Resultaten'!$A$2:$D$138</definedName>
  </definedNames>
  <calcPr fullCalcOnLoad="1"/>
</workbook>
</file>

<file path=xl/sharedStrings.xml><?xml version="1.0" encoding="utf-8"?>
<sst xmlns="http://schemas.openxmlformats.org/spreadsheetml/2006/main" count="433" uniqueCount="278">
  <si>
    <t>2012</t>
  </si>
  <si>
    <t>ID Kant</t>
  </si>
  <si>
    <t>ID  Ar</t>
  </si>
  <si>
    <t>2010 Inschr.</t>
  </si>
  <si>
    <t>2010 Gestemd</t>
  </si>
  <si>
    <t>2010 Geldig</t>
  </si>
  <si>
    <t>Stem-men</t>
  </si>
  <si>
    <t>Vlaams Belang</t>
  </si>
  <si>
    <t>FN</t>
  </si>
  <si>
    <t>FN+</t>
  </si>
  <si>
    <t>Extreem Rechts</t>
  </si>
  <si>
    <t>N-VA</t>
  </si>
  <si>
    <t>LDD</t>
  </si>
  <si>
    <t>Parti Pop.</t>
  </si>
  <si>
    <t>Popu-listen</t>
  </si>
  <si>
    <t>Extr. R + Populist</t>
  </si>
  <si>
    <t>VIVANT</t>
  </si>
  <si>
    <t>Open Vld</t>
  </si>
  <si>
    <t>MR</t>
  </si>
  <si>
    <t>R.W.F.</t>
  </si>
  <si>
    <t>Liberaal</t>
  </si>
  <si>
    <t>PS</t>
  </si>
  <si>
    <t>Sp.a</t>
  </si>
  <si>
    <t>Socia-listen</t>
  </si>
  <si>
    <t>CDH</t>
  </si>
  <si>
    <t>CD&amp;V</t>
  </si>
  <si>
    <t>Christen-democr.</t>
  </si>
  <si>
    <t>Ecolo</t>
  </si>
  <si>
    <t>GROEN!</t>
  </si>
  <si>
    <t>Ecolo-gisten</t>
  </si>
  <si>
    <t>LSP</t>
  </si>
  <si>
    <t>PVDA+ PTB</t>
  </si>
  <si>
    <t>Front des G.</t>
  </si>
  <si>
    <t>Egalité</t>
  </si>
  <si>
    <t>Links</t>
  </si>
  <si>
    <t>Wal. d' abord</t>
  </si>
  <si>
    <t>ProBuxel</t>
  </si>
  <si>
    <t>BUB</t>
  </si>
  <si>
    <t>Pirate Party</t>
  </si>
  <si>
    <t>Andere</t>
  </si>
  <si>
    <t>Partij-en</t>
  </si>
  <si>
    <t>% Partij-en</t>
  </si>
  <si>
    <t>2012 Inschr.</t>
  </si>
  <si>
    <t>2012 Gestemd</t>
  </si>
  <si>
    <t>2012 Geldig</t>
  </si>
  <si>
    <t>VB+NVA</t>
  </si>
  <si>
    <t>Rood!</t>
  </si>
  <si>
    <t>Solida</t>
  </si>
  <si>
    <t>Piraten</t>
  </si>
  <si>
    <t>PVDA+</t>
  </si>
  <si>
    <t>Spa-Groen</t>
  </si>
  <si>
    <t>sp.a</t>
  </si>
  <si>
    <t>Groen</t>
  </si>
  <si>
    <t>Piratenpartij</t>
  </si>
  <si>
    <t>VCD</t>
  </si>
  <si>
    <t>VITAL</t>
  </si>
  <si>
    <t>Belg Unie</t>
  </si>
  <si>
    <t>UF</t>
  </si>
  <si>
    <t>Lijstlijst</t>
  </si>
  <si>
    <t>Lef</t>
  </si>
  <si>
    <t>Respect</t>
  </si>
  <si>
    <t>Congé</t>
  </si>
  <si>
    <t>Voluit</t>
  </si>
  <si>
    <t>Genk Anders</t>
  </si>
  <si>
    <t>Swadhis-thana</t>
  </si>
  <si>
    <t>Sterk Limburg</t>
  </si>
  <si>
    <t>De Vrije Kiezer</t>
  </si>
  <si>
    <t>Samba</t>
  </si>
  <si>
    <t>ETA</t>
  </si>
  <si>
    <t>Open vld</t>
  </si>
  <si>
    <t>Spa</t>
  </si>
  <si>
    <t>Spa + Groen</t>
  </si>
  <si>
    <t>Provin-cie</t>
  </si>
  <si>
    <t>02000</t>
  </si>
  <si>
    <t xml:space="preserve">  G VLAAMS GEWEST</t>
  </si>
  <si>
    <t>10000</t>
  </si>
  <si>
    <t xml:space="preserve">     P ANTWERPEN</t>
  </si>
  <si>
    <t>11000</t>
  </si>
  <si>
    <t xml:space="preserve">        A ANTWERPEN</t>
  </si>
  <si>
    <t xml:space="preserve">               K ANTWERPEN</t>
  </si>
  <si>
    <t xml:space="preserve">               K ANTWERPEN +BUZA</t>
  </si>
  <si>
    <t xml:space="preserve">               K BOOM</t>
  </si>
  <si>
    <t xml:space="preserve">               K BRECHT</t>
  </si>
  <si>
    <t xml:space="preserve">               K KAPELLEN</t>
  </si>
  <si>
    <t xml:space="preserve">               K KONTICH</t>
  </si>
  <si>
    <t xml:space="preserve">               K ZANDHOVEN</t>
  </si>
  <si>
    <t>12000</t>
  </si>
  <si>
    <t xml:space="preserve">        A MECHELEN</t>
  </si>
  <si>
    <t xml:space="preserve">               K DUFFEL</t>
  </si>
  <si>
    <t xml:space="preserve">               K LIER</t>
  </si>
  <si>
    <t xml:space="preserve">               K MECHELEN</t>
  </si>
  <si>
    <t xml:space="preserve">               K PUURS</t>
  </si>
  <si>
    <t>13000</t>
  </si>
  <si>
    <t xml:space="preserve">        A TURNHOUT</t>
  </si>
  <si>
    <t xml:space="preserve">               K ARENDONK</t>
  </si>
  <si>
    <t xml:space="preserve">               K HERENTALS</t>
  </si>
  <si>
    <t xml:space="preserve">               K HOOGSTRATEN</t>
  </si>
  <si>
    <t xml:space="preserve">               K MOL</t>
  </si>
  <si>
    <t xml:space="preserve">               K TURNHOUT</t>
  </si>
  <si>
    <t xml:space="preserve">               K WESTERLO</t>
  </si>
  <si>
    <t>22999</t>
  </si>
  <si>
    <t xml:space="preserve">     P VLAAMS-BRABANT</t>
  </si>
  <si>
    <t>23000</t>
  </si>
  <si>
    <t xml:space="preserve">        A HALLE-VILVOORDE</t>
  </si>
  <si>
    <t xml:space="preserve">               K ASSE</t>
  </si>
  <si>
    <t xml:space="preserve">               K HALLE</t>
  </si>
  <si>
    <t xml:space="preserve">               K MEISE</t>
  </si>
  <si>
    <t xml:space="preserve">               K VILVOORDE</t>
  </si>
  <si>
    <t xml:space="preserve">               K ZAVENTEM</t>
  </si>
  <si>
    <t xml:space="preserve">               K LENNIK</t>
  </si>
  <si>
    <t>24000</t>
  </si>
  <si>
    <t xml:space="preserve">        A LEUVEN</t>
  </si>
  <si>
    <t xml:space="preserve">               K AARSCHOT</t>
  </si>
  <si>
    <t xml:space="preserve">               K DIEST</t>
  </si>
  <si>
    <t xml:space="preserve">               K HAACHT</t>
  </si>
  <si>
    <t xml:space="preserve">               K LANDEN</t>
  </si>
  <si>
    <t xml:space="preserve">               K LEUVEN</t>
  </si>
  <si>
    <t xml:space="preserve">               K LEUVEN BUZA</t>
  </si>
  <si>
    <t xml:space="preserve">               K TIENEN</t>
  </si>
  <si>
    <t xml:space="preserve">               K ZOUTLEEUW</t>
  </si>
  <si>
    <t xml:space="preserve">               K GLABBEEK</t>
  </si>
  <si>
    <t>30000</t>
  </si>
  <si>
    <t xml:space="preserve">     P WEST-VLAANDEREN</t>
  </si>
  <si>
    <t>31000</t>
  </si>
  <si>
    <t xml:space="preserve">        A BRUGGE</t>
  </si>
  <si>
    <t>31005</t>
  </si>
  <si>
    <t xml:space="preserve">               K BRUGGE</t>
  </si>
  <si>
    <t xml:space="preserve">               K TORHOUT</t>
  </si>
  <si>
    <t>32000</t>
  </si>
  <si>
    <t xml:space="preserve">        A DIKSMUIDE</t>
  </si>
  <si>
    <t xml:space="preserve">               K DIKSMUIDE</t>
  </si>
  <si>
    <t>33000</t>
  </si>
  <si>
    <t xml:space="preserve">        A IEPER</t>
  </si>
  <si>
    <t xml:space="preserve">               K IEPER</t>
  </si>
  <si>
    <t xml:space="preserve">               K MESEN</t>
  </si>
  <si>
    <t xml:space="preserve">               K POPERINGE</t>
  </si>
  <si>
    <t xml:space="preserve">               K WERVIK</t>
  </si>
  <si>
    <t xml:space="preserve">               K ZONNEBEKE</t>
  </si>
  <si>
    <t xml:space="preserve">               K VLETEREN</t>
  </si>
  <si>
    <t>34000</t>
  </si>
  <si>
    <t xml:space="preserve">        A KORTRIJK</t>
  </si>
  <si>
    <t xml:space="preserve">               K AVELGEM</t>
  </si>
  <si>
    <t xml:space="preserve">               K HARLBEKE</t>
  </si>
  <si>
    <t xml:space="preserve">               K KORTRIJK</t>
  </si>
  <si>
    <t xml:space="preserve">               K MENEN</t>
  </si>
  <si>
    <t>35000</t>
  </si>
  <si>
    <t xml:space="preserve">        A OOSTENDE</t>
  </si>
  <si>
    <t xml:space="preserve">               K GISTEL</t>
  </si>
  <si>
    <t xml:space="preserve">               K OOSTENDE</t>
  </si>
  <si>
    <t>36000</t>
  </si>
  <si>
    <t xml:space="preserve">        A ROESELARE</t>
  </si>
  <si>
    <t xml:space="preserve">               K HOOGLEDE</t>
  </si>
  <si>
    <t xml:space="preserve">               K IZEGEM</t>
  </si>
  <si>
    <t xml:space="preserve">               K LICHTERVELDE</t>
  </si>
  <si>
    <t xml:space="preserve">               K ROESELARE</t>
  </si>
  <si>
    <t>37000</t>
  </si>
  <si>
    <t xml:space="preserve">        A TIELT</t>
  </si>
  <si>
    <t xml:space="preserve">               K MEULEBEKE</t>
  </si>
  <si>
    <t xml:space="preserve">               K OOSTROZEBEKE</t>
  </si>
  <si>
    <t xml:space="preserve">               K RUISELEDE</t>
  </si>
  <si>
    <t xml:space="preserve">               K TIELT</t>
  </si>
  <si>
    <t>38000</t>
  </si>
  <si>
    <t xml:space="preserve">        A VEURNE</t>
  </si>
  <si>
    <t xml:space="preserve">               K NIEUWPOORT</t>
  </si>
  <si>
    <t xml:space="preserve">               K VEURNE</t>
  </si>
  <si>
    <t>40000</t>
  </si>
  <si>
    <t xml:space="preserve">     P OOST-VLAANDEREN</t>
  </si>
  <si>
    <t>41000</t>
  </si>
  <si>
    <t xml:space="preserve">        A AALST</t>
  </si>
  <si>
    <t xml:space="preserve">               K AALST</t>
  </si>
  <si>
    <t xml:space="preserve">               K GERAARDSBERGEN</t>
  </si>
  <si>
    <t xml:space="preserve">               K HERZELE</t>
  </si>
  <si>
    <t xml:space="preserve">               K NINOVE</t>
  </si>
  <si>
    <t xml:space="preserve">               K ZOTTEGEM</t>
  </si>
  <si>
    <t>42000</t>
  </si>
  <si>
    <t xml:space="preserve">        A DENDERMONDE</t>
  </si>
  <si>
    <t xml:space="preserve">               K DENDERMONDE</t>
  </si>
  <si>
    <t xml:space="preserve">               K HAMME</t>
  </si>
  <si>
    <t xml:space="preserve">               K WETTEREN</t>
  </si>
  <si>
    <t xml:space="preserve">               K ZELE</t>
  </si>
  <si>
    <t>43000</t>
  </si>
  <si>
    <t xml:space="preserve">        A EEKLO</t>
  </si>
  <si>
    <t xml:space="preserve">               K ASSENEDE</t>
  </si>
  <si>
    <t xml:space="preserve">               K EEKLO</t>
  </si>
  <si>
    <t>44000</t>
  </si>
  <si>
    <t xml:space="preserve">        A GENT</t>
  </si>
  <si>
    <t xml:space="preserve">               K DEINZE</t>
  </si>
  <si>
    <t xml:space="preserve">               K DESTELBERGEN</t>
  </si>
  <si>
    <t xml:space="preserve">               K EVERGEM</t>
  </si>
  <si>
    <t xml:space="preserve">               K GENT</t>
  </si>
  <si>
    <t xml:space="preserve">               K LOCHRISTI</t>
  </si>
  <si>
    <t xml:space="preserve">               K MERELBEKE</t>
  </si>
  <si>
    <t xml:space="preserve">               K NAZARETH</t>
  </si>
  <si>
    <t xml:space="preserve">               K NEVELE</t>
  </si>
  <si>
    <t xml:space="preserve">               K WAARSCHOOT</t>
  </si>
  <si>
    <t xml:space="preserve">               K ZOMERGEM</t>
  </si>
  <si>
    <t>45000</t>
  </si>
  <si>
    <t xml:space="preserve">        A OUDENAARDE</t>
  </si>
  <si>
    <t xml:space="preserve">               K KRUISHOUTEM</t>
  </si>
  <si>
    <t xml:space="preserve">               K OUDENAARDE</t>
  </si>
  <si>
    <t xml:space="preserve">               K RONSE</t>
  </si>
  <si>
    <t xml:space="preserve">               K BRAKEL</t>
  </si>
  <si>
    <t xml:space="preserve">               K HOREBEKE</t>
  </si>
  <si>
    <t>46000</t>
  </si>
  <si>
    <t xml:space="preserve">        A SINT-NIKLAAS</t>
  </si>
  <si>
    <t xml:space="preserve">               K BEVEREN</t>
  </si>
  <si>
    <t xml:space="preserve">               K LOKEREN</t>
  </si>
  <si>
    <t xml:space="preserve">               K SINT-GILLIS-WAAS</t>
  </si>
  <si>
    <t xml:space="preserve">               K SINT-NIKLAAS</t>
  </si>
  <si>
    <t xml:space="preserve">               K TEMSE</t>
  </si>
  <si>
    <t xml:space="preserve">        K OOST-VLAANDEREN BUZA</t>
  </si>
  <si>
    <t>70000</t>
  </si>
  <si>
    <t xml:space="preserve">     P LIMBURG</t>
  </si>
  <si>
    <t>71000</t>
  </si>
  <si>
    <t xml:space="preserve">        A HASSELT</t>
  </si>
  <si>
    <t xml:space="preserve">              K BERINGEN</t>
  </si>
  <si>
    <t xml:space="preserve">              K GENK</t>
  </si>
  <si>
    <t xml:space="preserve">              K HASSELT</t>
  </si>
  <si>
    <t xml:space="preserve">              K HERK-DE-STAD</t>
  </si>
  <si>
    <t xml:space="preserve">              K SINT-TRUIDEN</t>
  </si>
  <si>
    <t>72000</t>
  </si>
  <si>
    <t xml:space="preserve">        A MAASEIK</t>
  </si>
  <si>
    <t xml:space="preserve">              K BREE</t>
  </si>
  <si>
    <t xml:space="preserve">              K MAASEIK</t>
  </si>
  <si>
    <t xml:space="preserve">              K NEERPELT</t>
  </si>
  <si>
    <t xml:space="preserve">              K PEER</t>
  </si>
  <si>
    <t>73000</t>
  </si>
  <si>
    <t xml:space="preserve">        A TONGEREN</t>
  </si>
  <si>
    <t xml:space="preserve">              K BILZEN</t>
  </si>
  <si>
    <t xml:space="preserve">              K BORGLOON</t>
  </si>
  <si>
    <t xml:space="preserve">              K RIEMST</t>
  </si>
  <si>
    <t xml:space="preserve">              K TONGEREN</t>
  </si>
  <si>
    <t xml:space="preserve">              K MAASMECHELEN</t>
  </si>
  <si>
    <t xml:space="preserve">              K VOEREN</t>
  </si>
  <si>
    <t>Fede-raal</t>
  </si>
  <si>
    <t>Uitsla-gen</t>
  </si>
  <si>
    <t>ID</t>
  </si>
  <si>
    <t>% Ver-schil</t>
  </si>
  <si>
    <t>VB+NVA+LDD</t>
  </si>
  <si>
    <t>Gemeente, kanton, arrondiss., prov., gewest</t>
  </si>
  <si>
    <t>NIS-Code</t>
  </si>
  <si>
    <t>Federaal 2010 en provinciaal 2012</t>
  </si>
  <si>
    <t>% Par-tijen</t>
  </si>
  <si>
    <t>Op de +je of -netjes klikken</t>
  </si>
  <si>
    <t>Schuifbalk onder naar links</t>
  </si>
  <si>
    <t>voor alle gegevens</t>
  </si>
  <si>
    <t>voor een groter/kleiner detail</t>
  </si>
  <si>
    <t>R/ER</t>
  </si>
  <si>
    <t>Totaal</t>
  </si>
  <si>
    <t>OpenVld</t>
  </si>
  <si>
    <t>R.O.S.S.E.M.</t>
  </si>
  <si>
    <t>B.U.B.-Belg.Unie</t>
  </si>
  <si>
    <t>2014 Inschr.</t>
  </si>
  <si>
    <t>2014 Gestemd</t>
  </si>
  <si>
    <t>2014 Geldig</t>
  </si>
  <si>
    <t>FDF</t>
  </si>
  <si>
    <t>SD&amp;P</t>
  </si>
  <si>
    <t>PVGW</t>
  </si>
  <si>
    <t>PP</t>
  </si>
  <si>
    <t>tav 2012</t>
  </si>
  <si>
    <t>tav 2010</t>
  </si>
  <si>
    <t>Antwerpen</t>
  </si>
  <si>
    <t>Provincie</t>
  </si>
  <si>
    <t>Kanton</t>
  </si>
  <si>
    <t>GROEN</t>
  </si>
  <si>
    <t>Mechelen</t>
  </si>
  <si>
    <t xml:space="preserve">               K HEIST-OD-BERG</t>
  </si>
  <si>
    <t xml:space="preserve">               K ST-GEN-RODE</t>
  </si>
  <si>
    <t>% Evo-lutie</t>
  </si>
  <si>
    <t>R.O.S. S.E.M.</t>
  </si>
  <si>
    <t>Vlaams gewest</t>
  </si>
  <si>
    <t>Sel Kant</t>
  </si>
  <si>
    <t xml:space="preserve">              K Limburg BUZA</t>
  </si>
  <si>
    <t>VerkIezingen 2010-2012-2014</t>
  </si>
  <si>
    <t>% Re-sultaat</t>
  </si>
  <si>
    <t xml:space="preserve">        K WEST-VLAANDEREN BUZA</t>
  </si>
  <si>
    <t>R/ER min</t>
  </si>
  <si>
    <t>N-VA min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</si>
</sst>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3" fontId="2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172" fontId="1" fillId="2" borderId="3" xfId="0" applyNumberFormat="1" applyFont="1" applyFill="1" applyBorder="1" applyAlignment="1">
      <alignment/>
    </xf>
    <xf numFmtId="172" fontId="1" fillId="2" borderId="2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10" fontId="1" fillId="2" borderId="4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 horizontal="right"/>
    </xf>
    <xf numFmtId="172" fontId="1" fillId="2" borderId="6" xfId="0" applyNumberFormat="1" applyFont="1" applyFill="1" applyBorder="1" applyAlignment="1">
      <alignment horizontal="right"/>
    </xf>
    <xf numFmtId="172" fontId="1" fillId="2" borderId="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/>
    </xf>
    <xf numFmtId="10" fontId="1" fillId="2" borderId="8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172" fontId="1" fillId="2" borderId="3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0" fontId="1" fillId="2" borderId="4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10" fontId="2" fillId="2" borderId="7" xfId="0" applyNumberFormat="1" applyFont="1" applyFill="1" applyBorder="1" applyAlignment="1">
      <alignment/>
    </xf>
    <xf numFmtId="10" fontId="2" fillId="2" borderId="8" xfId="0" applyNumberFormat="1" applyFont="1" applyFill="1" applyBorder="1" applyAlignment="1">
      <alignment/>
    </xf>
    <xf numFmtId="10" fontId="1" fillId="2" borderId="9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2" fontId="1" fillId="2" borderId="6" xfId="0" applyNumberFormat="1" applyFont="1" applyFill="1" applyBorder="1" applyAlignment="1">
      <alignment/>
    </xf>
    <xf numFmtId="172" fontId="1" fillId="2" borderId="7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1" fillId="2" borderId="8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top" wrapText="1"/>
    </xf>
    <xf numFmtId="10" fontId="1" fillId="5" borderId="4" xfId="0" applyNumberFormat="1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0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horizontal="left" vertical="top" wrapText="1"/>
    </xf>
    <xf numFmtId="10" fontId="1" fillId="8" borderId="3" xfId="0" applyNumberFormat="1" applyFont="1" applyFill="1" applyBorder="1" applyAlignment="1">
      <alignment horizontal="left" vertical="top" wrapText="1"/>
    </xf>
    <xf numFmtId="10" fontId="1" fillId="2" borderId="3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3" fontId="1" fillId="13" borderId="1" xfId="0" applyNumberFormat="1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" fillId="11" borderId="2" xfId="0" applyFont="1" applyFill="1" applyBorder="1" applyAlignment="1">
      <alignment horizontal="left" vertical="top" wrapText="1"/>
    </xf>
    <xf numFmtId="10" fontId="1" fillId="2" borderId="2" xfId="0" applyNumberFormat="1" applyFont="1" applyFill="1" applyBorder="1" applyAlignment="1">
      <alignment/>
    </xf>
    <xf numFmtId="10" fontId="1" fillId="2" borderId="2" xfId="0" applyNumberFormat="1" applyFont="1" applyFill="1" applyBorder="1" applyAlignment="1">
      <alignment horizontal="right"/>
    </xf>
    <xf numFmtId="10" fontId="1" fillId="2" borderId="6" xfId="0" applyNumberFormat="1" applyFont="1" applyFill="1" applyBorder="1" applyAlignment="1">
      <alignment horizontal="right"/>
    </xf>
    <xf numFmtId="10" fontId="2" fillId="2" borderId="6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/>
    </xf>
    <xf numFmtId="10" fontId="1" fillId="2" borderId="10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left" vertical="top" wrapText="1"/>
    </xf>
    <xf numFmtId="10" fontId="1" fillId="2" borderId="11" xfId="0" applyNumberFormat="1" applyFont="1" applyFill="1" applyBorder="1" applyAlignment="1">
      <alignment/>
    </xf>
    <xf numFmtId="0" fontId="1" fillId="14" borderId="1" xfId="0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left" vertical="top" wrapText="1"/>
    </xf>
    <xf numFmtId="10" fontId="1" fillId="16" borderId="2" xfId="0" applyNumberFormat="1" applyFont="1" applyFill="1" applyBorder="1" applyAlignment="1">
      <alignment horizontal="left" vertical="top" wrapText="1"/>
    </xf>
    <xf numFmtId="10" fontId="1" fillId="17" borderId="4" xfId="0" applyNumberFormat="1" applyFont="1" applyFill="1" applyBorder="1" applyAlignment="1">
      <alignment horizontal="left" vertical="top" wrapText="1"/>
    </xf>
    <xf numFmtId="3" fontId="1" fillId="2" borderId="10" xfId="0" applyNumberFormat="1" applyFont="1" applyFill="1" applyBorder="1" applyAlignment="1">
      <alignment horizontal="center"/>
    </xf>
    <xf numFmtId="0" fontId="1" fillId="18" borderId="2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19" borderId="1" xfId="0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1" fillId="9" borderId="2" xfId="0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 wrapText="1"/>
    </xf>
    <xf numFmtId="49" fontId="1" fillId="2" borderId="11" xfId="0" applyNumberFormat="1" applyFont="1" applyFill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20" borderId="3" xfId="0" applyFont="1" applyFill="1" applyBorder="1" applyAlignment="1">
      <alignment horizontal="left" vertical="top" wrapText="1"/>
    </xf>
    <xf numFmtId="0" fontId="1" fillId="20" borderId="1" xfId="0" applyFont="1" applyFill="1" applyBorder="1" applyAlignment="1">
      <alignment horizontal="left" vertical="top" wrapText="1"/>
    </xf>
    <xf numFmtId="0" fontId="1" fillId="20" borderId="2" xfId="0" applyFont="1" applyFill="1" applyBorder="1" applyAlignment="1">
      <alignment horizontal="left" vertical="top" wrapText="1"/>
    </xf>
    <xf numFmtId="0" fontId="1" fillId="20" borderId="4" xfId="0" applyFont="1" applyFill="1" applyBorder="1" applyAlignment="1">
      <alignment horizontal="left" vertical="top" wrapText="1"/>
    </xf>
    <xf numFmtId="0" fontId="1" fillId="13" borderId="3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2" fontId="2" fillId="2" borderId="8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9" fontId="1" fillId="2" borderId="2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9" fontId="1" fillId="2" borderId="4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72" fontId="1" fillId="2" borderId="4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13" borderId="12" xfId="0" applyFont="1" applyFill="1" applyBorder="1" applyAlignment="1">
      <alignment horizontal="left" vertical="top" wrapText="1"/>
    </xf>
    <xf numFmtId="0" fontId="1" fillId="13" borderId="13" xfId="0" applyFont="1" applyFill="1" applyBorder="1" applyAlignment="1">
      <alignment horizontal="left" vertical="top" wrapText="1"/>
    </xf>
    <xf numFmtId="0" fontId="1" fillId="13" borderId="14" xfId="0" applyFont="1" applyFill="1" applyBorder="1" applyAlignment="1">
      <alignment horizontal="left" vertical="top" wrapText="1"/>
    </xf>
    <xf numFmtId="172" fontId="1" fillId="2" borderId="10" xfId="0" applyNumberFormat="1" applyFont="1" applyFill="1" applyBorder="1" applyAlignment="1">
      <alignment/>
    </xf>
    <xf numFmtId="172" fontId="1" fillId="2" borderId="1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49" fontId="1" fillId="13" borderId="2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left" vertical="top" wrapText="1"/>
    </xf>
    <xf numFmtId="3" fontId="1" fillId="2" borderId="4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L175"/>
  <sheetViews>
    <sheetView tabSelected="1" workbookViewId="0" topLeftCell="A1">
      <pane xSplit="6" ySplit="2" topLeftCell="BF3" activePane="bottomRight" state="frozen"/>
      <selection pane="topLeft" activeCell="E1" sqref="E1"/>
      <selection pane="topRight" activeCell="G1" sqref="G1"/>
      <selection pane="bottomLeft" activeCell="E3" sqref="E3"/>
      <selection pane="bottomRight" activeCell="FX3" sqref="FX3"/>
    </sheetView>
  </sheetViews>
  <sheetFormatPr defaultColWidth="9.140625" defaultRowHeight="12.75" outlineLevelRow="2" outlineLevelCol="4"/>
  <cols>
    <col min="1" max="1" width="5.57421875" style="3" hidden="1" customWidth="1" outlineLevel="1"/>
    <col min="2" max="3" width="4.8515625" style="1" hidden="1" customWidth="1" outlineLevel="1"/>
    <col min="4" max="4" width="4.57421875" style="1" hidden="1" customWidth="1" outlineLevel="1"/>
    <col min="5" max="5" width="6.7109375" style="2" customWidth="1" collapsed="1"/>
    <col min="6" max="6" width="21.8515625" style="1" customWidth="1"/>
    <col min="7" max="7" width="8.8515625" style="1" hidden="1" customWidth="1" outlineLevel="2"/>
    <col min="8" max="9" width="9.28125" style="1" hidden="1" customWidth="1" outlineLevel="2"/>
    <col min="10" max="10" width="7.00390625" style="1" hidden="1" customWidth="1" outlineLevel="1" collapsed="1"/>
    <col min="11" max="12" width="7.57421875" style="1" hidden="1" customWidth="1" outlineLevel="4"/>
    <col min="13" max="13" width="6.7109375" style="1" hidden="1" customWidth="1" outlineLevel="4"/>
    <col min="14" max="14" width="7.57421875" style="1" hidden="1" customWidth="1" outlineLevel="3" collapsed="1"/>
    <col min="15" max="15" width="8.7109375" style="1" hidden="1" customWidth="1" outlineLevel="4"/>
    <col min="16" max="16" width="7.57421875" style="1" hidden="1" customWidth="1" outlineLevel="4"/>
    <col min="17" max="17" width="6.7109375" style="1" hidden="1" customWidth="1" outlineLevel="4"/>
    <col min="18" max="18" width="8.8515625" style="1" hidden="1" customWidth="1" outlineLevel="3" collapsed="1"/>
    <col min="19" max="19" width="8.8515625" style="1" hidden="1" customWidth="1" outlineLevel="2" collapsed="1"/>
    <col min="20" max="23" width="7.57421875" style="1" hidden="1" customWidth="1" outlineLevel="3"/>
    <col min="24" max="24" width="8.57421875" style="1" hidden="1" customWidth="1" outlineLevel="2" collapsed="1"/>
    <col min="25" max="25" width="7.57421875" style="1" hidden="1" customWidth="1" outlineLevel="3"/>
    <col min="26" max="26" width="9.00390625" style="1" hidden="1" customWidth="1" outlineLevel="3"/>
    <col min="27" max="27" width="8.57421875" style="1" hidden="1" customWidth="1" outlineLevel="2" collapsed="1"/>
    <col min="28" max="29" width="7.57421875" style="1" hidden="1" customWidth="1" outlineLevel="3"/>
    <col min="30" max="30" width="8.7109375" style="1" hidden="1" customWidth="1" outlineLevel="2" collapsed="1"/>
    <col min="31" max="31" width="8.7109375" style="1" hidden="1" customWidth="1" outlineLevel="3"/>
    <col min="32" max="32" width="7.57421875" style="1" hidden="1" customWidth="1" outlineLevel="3"/>
    <col min="33" max="33" width="7.57421875" style="1" hidden="1" customWidth="1" outlineLevel="2" collapsed="1"/>
    <col min="34" max="34" width="6.140625" style="1" hidden="1" customWidth="1" outlineLevel="3"/>
    <col min="35" max="35" width="7.28125" style="1" hidden="1" customWidth="1" outlineLevel="3"/>
    <col min="36" max="37" width="6.7109375" style="1" hidden="1" customWidth="1" outlineLevel="3"/>
    <col min="38" max="38" width="7.421875" style="1" hidden="1" customWidth="1" outlineLevel="2" collapsed="1"/>
    <col min="39" max="42" width="6.7109375" style="1" hidden="1" customWidth="1" outlineLevel="3"/>
    <col min="43" max="43" width="6.57421875" style="1" hidden="1" customWidth="1" outlineLevel="3"/>
    <col min="44" max="44" width="7.421875" style="1" hidden="1" customWidth="1" outlineLevel="2" collapsed="1"/>
    <col min="45" max="45" width="7.00390625" style="1" hidden="1" customWidth="1" outlineLevel="1" collapsed="1"/>
    <col min="46" max="48" width="7.57421875" style="1" hidden="1" customWidth="1" outlineLevel="4"/>
    <col min="49" max="49" width="8.8515625" style="1" hidden="1" customWidth="1" outlineLevel="2" collapsed="1"/>
    <col min="50" max="50" width="7.57421875" style="1" hidden="1" customWidth="1" outlineLevel="2"/>
    <col min="51" max="51" width="9.00390625" style="1" hidden="1" customWidth="1" outlineLevel="2"/>
    <col min="52" max="53" width="7.57421875" style="1" hidden="1" customWidth="1" outlineLevel="2"/>
    <col min="54" max="54" width="7.28125" style="1" hidden="1" customWidth="1" outlineLevel="2"/>
    <col min="55" max="56" width="6.57421875" style="1" hidden="1" customWidth="1" outlineLevel="2"/>
    <col min="57" max="57" width="7.140625" style="1" hidden="1" customWidth="1" outlineLevel="1" collapsed="1"/>
    <col min="58" max="58" width="7.140625" style="1" customWidth="1" collapsed="1"/>
    <col min="59" max="61" width="8.57421875" style="3" hidden="1" customWidth="1" outlineLevel="2"/>
    <col min="62" max="62" width="6.00390625" style="55" hidden="1" customWidth="1" outlineLevel="1" collapsed="1"/>
    <col min="63" max="63" width="7.421875" style="55" hidden="1" customWidth="1" outlineLevel="2"/>
    <col min="64" max="64" width="8.8515625" style="55" hidden="1" customWidth="1" outlineLevel="2"/>
    <col min="65" max="83" width="7.421875" style="55" hidden="1" customWidth="1" outlineLevel="2"/>
    <col min="84" max="84" width="7.8515625" style="55" hidden="1" customWidth="1" outlineLevel="2"/>
    <col min="85" max="88" width="7.421875" style="55" hidden="1" customWidth="1" outlineLevel="2"/>
    <col min="89" max="89" width="6.140625" style="55" hidden="1" customWidth="1" outlineLevel="1" collapsed="1"/>
    <col min="90" max="90" width="7.140625" style="3" hidden="1" customWidth="1" outlineLevel="3"/>
    <col min="91" max="91" width="8.7109375" style="3" hidden="1" customWidth="1" outlineLevel="3"/>
    <col min="92" max="92" width="9.00390625" style="3" hidden="1" customWidth="1" outlineLevel="2" collapsed="1"/>
    <col min="93" max="93" width="7.140625" style="3" hidden="1" customWidth="1" outlineLevel="2"/>
    <col min="94" max="94" width="7.00390625" style="3" hidden="1" customWidth="1" outlineLevel="2"/>
    <col min="95" max="96" width="6.421875" style="3" hidden="1" customWidth="1" outlineLevel="2"/>
    <col min="97" max="99" width="7.421875" style="3" hidden="1" customWidth="1" outlineLevel="2"/>
    <col min="100" max="100" width="7.57421875" style="3" hidden="1" customWidth="1" outlineLevel="2"/>
    <col min="101" max="102" width="7.140625" style="3" hidden="1" customWidth="1" outlineLevel="2"/>
    <col min="103" max="103" width="6.421875" style="55" hidden="1" customWidth="1" outlineLevel="1" collapsed="1"/>
    <col min="104" max="106" width="7.140625" style="4" hidden="1" customWidth="1" outlineLevel="3"/>
    <col min="107" max="107" width="8.00390625" style="4" hidden="1" customWidth="1" outlineLevel="2" collapsed="1"/>
    <col min="108" max="113" width="7.140625" style="4" hidden="1" customWidth="1" outlineLevel="3"/>
    <col min="114" max="116" width="7.140625" style="4" hidden="1" customWidth="1" outlineLevel="4"/>
    <col min="117" max="117" width="7.140625" style="4" hidden="1" customWidth="1" outlineLevel="3" collapsed="1"/>
    <col min="118" max="118" width="6.57421875" style="55" hidden="1" customWidth="1" outlineLevel="1" collapsed="1"/>
    <col min="119" max="119" width="8.140625" style="4" hidden="1" customWidth="1" outlineLevel="3"/>
    <col min="120" max="120" width="6.8515625" style="4" hidden="1" customWidth="1" outlineLevel="3"/>
    <col min="121" max="122" width="7.140625" style="4" hidden="1" customWidth="1" outlineLevel="3"/>
    <col min="123" max="123" width="8.00390625" style="4" hidden="1" customWidth="1" outlineLevel="2" collapsed="1"/>
    <col min="124" max="124" width="6.140625" style="4" hidden="1" customWidth="1" outlineLevel="3"/>
    <col min="125" max="125" width="6.57421875" style="4" hidden="1" customWidth="1" outlineLevel="3"/>
    <col min="126" max="126" width="6.421875" style="4" hidden="1" customWidth="1" outlineLevel="3"/>
    <col min="127" max="128" width="6.28125" style="4" hidden="1" customWidth="1" outlineLevel="3"/>
    <col min="129" max="129" width="6.8515625" style="4" hidden="1" customWidth="1" outlineLevel="3"/>
    <col min="130" max="130" width="6.7109375" style="55" hidden="1" customWidth="1" outlineLevel="1" collapsed="1"/>
    <col min="131" max="131" width="6.7109375" style="55" customWidth="1" collapsed="1"/>
    <col min="132" max="134" width="9.7109375" style="55" hidden="1" customWidth="1" outlineLevel="1"/>
    <col min="135" max="137" width="7.57421875" style="1" hidden="1" customWidth="1" outlineLevel="3"/>
    <col min="138" max="138" width="8.8515625" style="1" hidden="1" customWidth="1" outlineLevel="3"/>
    <col min="139" max="139" width="8.7109375" style="1" hidden="1" customWidth="1" outlineLevel="3"/>
    <col min="140" max="140" width="9.00390625" style="1" hidden="1" customWidth="1" outlineLevel="3"/>
    <col min="141" max="141" width="7.57421875" style="1" hidden="1" customWidth="1" outlineLevel="3"/>
    <col min="142" max="143" width="7.28125" style="1" hidden="1" customWidth="1" outlineLevel="3"/>
    <col min="144" max="150" width="6.57421875" style="1" hidden="1" customWidth="1" outlineLevel="3"/>
    <col min="151" max="151" width="8.8515625" style="1" hidden="1" customWidth="1" outlineLevel="2" collapsed="1"/>
    <col min="152" max="152" width="6.57421875" style="1" customWidth="1" collapsed="1"/>
    <col min="153" max="155" width="7.57421875" style="1" hidden="1" customWidth="1" outlineLevel="1"/>
    <col min="156" max="156" width="8.8515625" style="1" hidden="1" customWidth="1" outlineLevel="1"/>
    <col min="157" max="157" width="7.57421875" style="1" hidden="1" customWidth="1" outlineLevel="1"/>
    <col min="158" max="158" width="9.00390625" style="1" hidden="1" customWidth="1" outlineLevel="1"/>
    <col min="159" max="159" width="7.57421875" style="1" hidden="1" customWidth="1" outlineLevel="1"/>
    <col min="160" max="160" width="10.28125" style="1" hidden="1" customWidth="1" outlineLevel="1"/>
    <col min="161" max="161" width="7.28125" style="1" hidden="1" customWidth="1" outlineLevel="1"/>
    <col min="162" max="162" width="7.7109375" style="1" hidden="1" customWidth="1" outlineLevel="1"/>
    <col min="163" max="168" width="6.57421875" style="1" hidden="1" customWidth="1" outlineLevel="1"/>
    <col min="169" max="169" width="8.28125" style="1" hidden="1" customWidth="1" outlineLevel="1"/>
    <col min="170" max="170" width="7.421875" style="1" hidden="1" customWidth="1" outlineLevel="1"/>
    <col min="171" max="171" width="6.421875" style="1" customWidth="1" collapsed="1"/>
    <col min="172" max="174" width="7.00390625" style="1" hidden="1" customWidth="1" outlineLevel="2"/>
    <col min="175" max="175" width="7.00390625" style="41" customWidth="1" outlineLevel="1" collapsed="1"/>
    <col min="176" max="181" width="7.00390625" style="1" customWidth="1" outlineLevel="1"/>
    <col min="182" max="182" width="7.00390625" style="1" customWidth="1" outlineLevel="1" collapsed="1"/>
    <col min="183" max="183" width="6.7109375" style="1" customWidth="1"/>
    <col min="184" max="186" width="7.57421875" style="1" hidden="1" customWidth="1" outlineLevel="3"/>
    <col min="187" max="187" width="7.57421875" style="1" hidden="1" customWidth="1" outlineLevel="1" collapsed="1"/>
    <col min="188" max="188" width="7.57421875" style="1" hidden="1" customWidth="1" outlineLevel="1"/>
    <col min="189" max="189" width="9.00390625" style="1" hidden="1" customWidth="1" outlineLevel="1"/>
    <col min="190" max="191" width="7.57421875" style="1" hidden="1" customWidth="1" outlineLevel="1"/>
    <col min="192" max="192" width="7.28125" style="1" hidden="1" customWidth="1" outlineLevel="1"/>
    <col min="193" max="194" width="6.57421875" style="1" hidden="1" customWidth="1" outlineLevel="1"/>
    <col min="195" max="195" width="7.140625" style="1" customWidth="1" collapsed="1"/>
    <col min="196" max="198" width="7.57421875" style="1" hidden="1" customWidth="1" outlineLevel="1"/>
    <col min="199" max="199" width="9.140625" style="140" customWidth="1" collapsed="1"/>
    <col min="200" max="16384" width="9.140625" style="140" customWidth="1"/>
  </cols>
  <sheetData>
    <row r="1" spans="1:246" s="3" customFormat="1" ht="12">
      <c r="A1" s="148"/>
      <c r="B1" s="93"/>
      <c r="C1" s="143"/>
      <c r="D1" s="143"/>
      <c r="E1" s="157" t="s">
        <v>273</v>
      </c>
      <c r="F1" s="157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4">
        <v>2010</v>
      </c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57" t="s">
        <v>241</v>
      </c>
      <c r="DT1" s="157"/>
      <c r="DU1" s="157"/>
      <c r="DV1" s="157"/>
      <c r="DW1" s="157"/>
      <c r="DX1" s="157"/>
      <c r="DY1" s="157"/>
      <c r="DZ1" s="2"/>
      <c r="EA1" s="96" t="s">
        <v>0</v>
      </c>
      <c r="EB1" s="102"/>
      <c r="EC1" s="102"/>
      <c r="ED1" s="102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39">
        <v>2014</v>
      </c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39">
        <v>2014</v>
      </c>
      <c r="FP1" s="143"/>
      <c r="FQ1" s="143"/>
      <c r="FR1" s="143"/>
      <c r="FS1" s="145"/>
      <c r="FT1" s="143"/>
      <c r="FU1" s="143"/>
      <c r="FV1" s="143"/>
      <c r="FW1" s="143"/>
      <c r="FX1" s="143"/>
      <c r="FY1" s="143"/>
      <c r="FZ1" s="143"/>
      <c r="GA1" s="139">
        <v>2014</v>
      </c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39">
        <v>2014</v>
      </c>
      <c r="GN1" s="143"/>
      <c r="GO1" s="143"/>
      <c r="GP1" s="143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</row>
    <row r="2" spans="1:246" s="56" customFormat="1" ht="24.75" customHeight="1">
      <c r="A2" s="149" t="s">
        <v>236</v>
      </c>
      <c r="B2" s="150" t="s">
        <v>1</v>
      </c>
      <c r="C2" s="150" t="s">
        <v>271</v>
      </c>
      <c r="D2" s="151" t="s">
        <v>2</v>
      </c>
      <c r="E2" s="146" t="s">
        <v>240</v>
      </c>
      <c r="F2" s="77" t="s">
        <v>239</v>
      </c>
      <c r="G2" s="69" t="s">
        <v>3</v>
      </c>
      <c r="H2" s="59" t="s">
        <v>4</v>
      </c>
      <c r="I2" s="70" t="s">
        <v>5</v>
      </c>
      <c r="J2" s="5" t="s">
        <v>6</v>
      </c>
      <c r="K2" s="60" t="s">
        <v>7</v>
      </c>
      <c r="L2" s="60" t="s">
        <v>8</v>
      </c>
      <c r="M2" s="60" t="s">
        <v>9</v>
      </c>
      <c r="N2" s="72" t="s">
        <v>10</v>
      </c>
      <c r="O2" s="60" t="s">
        <v>11</v>
      </c>
      <c r="P2" s="60" t="s">
        <v>12</v>
      </c>
      <c r="Q2" s="60" t="s">
        <v>13</v>
      </c>
      <c r="R2" s="60" t="s">
        <v>14</v>
      </c>
      <c r="S2" s="72" t="s">
        <v>15</v>
      </c>
      <c r="T2" s="71" t="s">
        <v>16</v>
      </c>
      <c r="U2" s="60" t="s">
        <v>17</v>
      </c>
      <c r="V2" s="60" t="s">
        <v>18</v>
      </c>
      <c r="W2" s="54" t="s">
        <v>19</v>
      </c>
      <c r="X2" s="60" t="s">
        <v>20</v>
      </c>
      <c r="Y2" s="71" t="s">
        <v>21</v>
      </c>
      <c r="Z2" s="54" t="s">
        <v>22</v>
      </c>
      <c r="AA2" s="72" t="s">
        <v>23</v>
      </c>
      <c r="AB2" s="60" t="s">
        <v>24</v>
      </c>
      <c r="AC2" s="60" t="s">
        <v>25</v>
      </c>
      <c r="AD2" s="72" t="s">
        <v>26</v>
      </c>
      <c r="AE2" s="71" t="s">
        <v>27</v>
      </c>
      <c r="AF2" s="54" t="s">
        <v>28</v>
      </c>
      <c r="AG2" s="72" t="s">
        <v>29</v>
      </c>
      <c r="AH2" s="60" t="s">
        <v>30</v>
      </c>
      <c r="AI2" s="60" t="s">
        <v>31</v>
      </c>
      <c r="AJ2" s="60" t="s">
        <v>32</v>
      </c>
      <c r="AK2" s="60" t="s">
        <v>33</v>
      </c>
      <c r="AL2" s="73" t="s">
        <v>34</v>
      </c>
      <c r="AM2" s="71" t="s">
        <v>35</v>
      </c>
      <c r="AN2" s="60" t="s">
        <v>36</v>
      </c>
      <c r="AO2" s="60" t="s">
        <v>37</v>
      </c>
      <c r="AP2" s="60" t="s">
        <v>38</v>
      </c>
      <c r="AQ2" s="54" t="s">
        <v>39</v>
      </c>
      <c r="AR2" s="54" t="s">
        <v>39</v>
      </c>
      <c r="AS2" s="60" t="s">
        <v>40</v>
      </c>
      <c r="AT2" s="100" t="s">
        <v>7</v>
      </c>
      <c r="AU2" s="62" t="s">
        <v>11</v>
      </c>
      <c r="AV2" s="101" t="s">
        <v>12</v>
      </c>
      <c r="AW2" s="72" t="s">
        <v>247</v>
      </c>
      <c r="AX2" s="62" t="s">
        <v>17</v>
      </c>
      <c r="AY2" s="62" t="s">
        <v>22</v>
      </c>
      <c r="AZ2" s="62" t="s">
        <v>25</v>
      </c>
      <c r="BA2" s="62" t="s">
        <v>28</v>
      </c>
      <c r="BB2" s="62" t="s">
        <v>31</v>
      </c>
      <c r="BC2" s="72" t="s">
        <v>39</v>
      </c>
      <c r="BD2" s="72" t="s">
        <v>248</v>
      </c>
      <c r="BE2" s="68" t="s">
        <v>41</v>
      </c>
      <c r="BF2" s="97" t="s">
        <v>234</v>
      </c>
      <c r="BG2" s="59" t="s">
        <v>42</v>
      </c>
      <c r="BH2" s="59" t="s">
        <v>43</v>
      </c>
      <c r="BI2" s="5" t="s">
        <v>44</v>
      </c>
      <c r="BJ2" s="5" t="s">
        <v>6</v>
      </c>
      <c r="BK2" s="63" t="s">
        <v>17</v>
      </c>
      <c r="BL2" s="63" t="s">
        <v>11</v>
      </c>
      <c r="BM2" s="63" t="s">
        <v>7</v>
      </c>
      <c r="BN2" s="63" t="s">
        <v>50</v>
      </c>
      <c r="BO2" s="63" t="s">
        <v>51</v>
      </c>
      <c r="BP2" s="63" t="s">
        <v>52</v>
      </c>
      <c r="BQ2" s="63" t="s">
        <v>25</v>
      </c>
      <c r="BR2" s="63" t="s">
        <v>49</v>
      </c>
      <c r="BS2" s="63" t="s">
        <v>53</v>
      </c>
      <c r="BT2" s="63" t="s">
        <v>54</v>
      </c>
      <c r="BU2" s="63" t="s">
        <v>55</v>
      </c>
      <c r="BV2" s="63" t="s">
        <v>56</v>
      </c>
      <c r="BW2" s="63" t="s">
        <v>46</v>
      </c>
      <c r="BX2" s="63" t="s">
        <v>57</v>
      </c>
      <c r="BY2" s="63" t="s">
        <v>47</v>
      </c>
      <c r="BZ2" s="63" t="s">
        <v>58</v>
      </c>
      <c r="CA2" s="63" t="s">
        <v>59</v>
      </c>
      <c r="CB2" s="63" t="s">
        <v>60</v>
      </c>
      <c r="CC2" s="63" t="s">
        <v>61</v>
      </c>
      <c r="CD2" s="63" t="s">
        <v>62</v>
      </c>
      <c r="CE2" s="63" t="s">
        <v>63</v>
      </c>
      <c r="CF2" s="63" t="s">
        <v>64</v>
      </c>
      <c r="CG2" s="63" t="s">
        <v>65</v>
      </c>
      <c r="CH2" s="63" t="s">
        <v>66</v>
      </c>
      <c r="CI2" s="63" t="s">
        <v>67</v>
      </c>
      <c r="CJ2" s="63" t="s">
        <v>68</v>
      </c>
      <c r="CK2" s="50" t="s">
        <v>235</v>
      </c>
      <c r="CL2" s="71" t="s">
        <v>7</v>
      </c>
      <c r="CM2" s="54" t="s">
        <v>11</v>
      </c>
      <c r="CN2" s="64" t="s">
        <v>45</v>
      </c>
      <c r="CO2" s="73" t="s">
        <v>49</v>
      </c>
      <c r="CP2" s="68" t="s">
        <v>48</v>
      </c>
      <c r="CQ2" s="75" t="s">
        <v>57</v>
      </c>
      <c r="CR2" s="76" t="s">
        <v>56</v>
      </c>
      <c r="CS2" s="63" t="s">
        <v>69</v>
      </c>
      <c r="CT2" s="63" t="s">
        <v>70</v>
      </c>
      <c r="CU2" s="63" t="s">
        <v>52</v>
      </c>
      <c r="CV2" s="63" t="s">
        <v>50</v>
      </c>
      <c r="CW2" s="63" t="s">
        <v>25</v>
      </c>
      <c r="CX2" s="74" t="s">
        <v>39</v>
      </c>
      <c r="CY2" s="72" t="s">
        <v>40</v>
      </c>
      <c r="CZ2" s="71" t="s">
        <v>7</v>
      </c>
      <c r="DA2" s="60" t="s">
        <v>11</v>
      </c>
      <c r="DB2" s="60" t="s">
        <v>12</v>
      </c>
      <c r="DC2" s="78" t="s">
        <v>238</v>
      </c>
      <c r="DD2" s="87" t="s">
        <v>69</v>
      </c>
      <c r="DE2" s="87" t="s">
        <v>70</v>
      </c>
      <c r="DF2" s="63" t="s">
        <v>25</v>
      </c>
      <c r="DG2" s="52" t="s">
        <v>52</v>
      </c>
      <c r="DH2" s="61" t="s">
        <v>49</v>
      </c>
      <c r="DI2" s="74" t="s">
        <v>50</v>
      </c>
      <c r="DJ2" s="68" t="s">
        <v>48</v>
      </c>
      <c r="DK2" s="79" t="s">
        <v>57</v>
      </c>
      <c r="DL2" s="76" t="s">
        <v>56</v>
      </c>
      <c r="DM2" s="74" t="s">
        <v>39</v>
      </c>
      <c r="DN2" s="62" t="s">
        <v>242</v>
      </c>
      <c r="DO2" s="91" t="s">
        <v>7</v>
      </c>
      <c r="DP2" s="51" t="s">
        <v>11</v>
      </c>
      <c r="DQ2" s="92" t="s">
        <v>12</v>
      </c>
      <c r="DR2" s="50" t="s">
        <v>45</v>
      </c>
      <c r="DS2" s="50" t="s">
        <v>238</v>
      </c>
      <c r="DT2" s="65" t="s">
        <v>49</v>
      </c>
      <c r="DU2" s="94" t="s">
        <v>69</v>
      </c>
      <c r="DV2" s="72" t="s">
        <v>70</v>
      </c>
      <c r="DW2" s="95" t="s">
        <v>52</v>
      </c>
      <c r="DX2" s="89" t="s">
        <v>71</v>
      </c>
      <c r="DY2" s="90" t="s">
        <v>25</v>
      </c>
      <c r="DZ2" s="74" t="s">
        <v>237</v>
      </c>
      <c r="EA2" s="53" t="s">
        <v>72</v>
      </c>
      <c r="EB2" s="69" t="s">
        <v>252</v>
      </c>
      <c r="EC2" s="5" t="s">
        <v>253</v>
      </c>
      <c r="ED2" s="5" t="s">
        <v>254</v>
      </c>
      <c r="EE2" s="104" t="s">
        <v>52</v>
      </c>
      <c r="EF2" s="104" t="s">
        <v>7</v>
      </c>
      <c r="EG2" s="104" t="s">
        <v>17</v>
      </c>
      <c r="EH2" s="105" t="s">
        <v>51</v>
      </c>
      <c r="EI2" s="106" t="s">
        <v>11</v>
      </c>
      <c r="EJ2" s="104" t="s">
        <v>25</v>
      </c>
      <c r="EK2" s="104" t="s">
        <v>49</v>
      </c>
      <c r="EL2" s="104" t="s">
        <v>269</v>
      </c>
      <c r="EM2" s="107" t="s">
        <v>251</v>
      </c>
      <c r="EN2" s="105" t="s">
        <v>53</v>
      </c>
      <c r="EO2" s="105" t="s">
        <v>256</v>
      </c>
      <c r="EP2" s="105" t="s">
        <v>257</v>
      </c>
      <c r="EQ2" s="105" t="s">
        <v>258</v>
      </c>
      <c r="ER2" s="105" t="s">
        <v>255</v>
      </c>
      <c r="ES2" s="105" t="s">
        <v>12</v>
      </c>
      <c r="ET2" s="103" t="s">
        <v>39</v>
      </c>
      <c r="EU2" s="103" t="s">
        <v>248</v>
      </c>
      <c r="EV2" s="103" t="s">
        <v>40</v>
      </c>
      <c r="EW2" s="62" t="s">
        <v>52</v>
      </c>
      <c r="EX2" s="62" t="s">
        <v>7</v>
      </c>
      <c r="EY2" s="62" t="s">
        <v>249</v>
      </c>
      <c r="EZ2" s="68" t="s">
        <v>51</v>
      </c>
      <c r="FA2" s="100" t="s">
        <v>11</v>
      </c>
      <c r="FB2" s="62" t="s">
        <v>25</v>
      </c>
      <c r="FC2" s="62" t="s">
        <v>49</v>
      </c>
      <c r="FD2" s="62" t="s">
        <v>250</v>
      </c>
      <c r="FE2" s="101" t="s">
        <v>251</v>
      </c>
      <c r="FF2" s="68" t="s">
        <v>53</v>
      </c>
      <c r="FG2" s="68" t="s">
        <v>256</v>
      </c>
      <c r="FH2" s="68" t="s">
        <v>257</v>
      </c>
      <c r="FI2" s="68" t="s">
        <v>258</v>
      </c>
      <c r="FJ2" s="68" t="s">
        <v>255</v>
      </c>
      <c r="FK2" s="68" t="s">
        <v>12</v>
      </c>
      <c r="FL2" s="68" t="s">
        <v>39</v>
      </c>
      <c r="FM2" s="68" t="s">
        <v>248</v>
      </c>
      <c r="FN2" s="68" t="s">
        <v>247</v>
      </c>
      <c r="FO2" s="68" t="s">
        <v>242</v>
      </c>
      <c r="FP2" s="87" t="s">
        <v>7</v>
      </c>
      <c r="FQ2" s="63" t="s">
        <v>11</v>
      </c>
      <c r="FR2" s="52" t="s">
        <v>12</v>
      </c>
      <c r="FS2" s="5" t="s">
        <v>247</v>
      </c>
      <c r="FT2" s="63" t="s">
        <v>17</v>
      </c>
      <c r="FU2" s="63" t="s">
        <v>22</v>
      </c>
      <c r="FV2" s="63" t="s">
        <v>25</v>
      </c>
      <c r="FW2" s="63" t="s">
        <v>264</v>
      </c>
      <c r="FX2" s="63" t="s">
        <v>31</v>
      </c>
      <c r="FY2" s="74" t="s">
        <v>39</v>
      </c>
      <c r="FZ2" s="5" t="s">
        <v>248</v>
      </c>
      <c r="GA2" s="74" t="s">
        <v>274</v>
      </c>
      <c r="GB2" s="134" t="s">
        <v>7</v>
      </c>
      <c r="GC2" s="135" t="s">
        <v>11</v>
      </c>
      <c r="GD2" s="136" t="s">
        <v>12</v>
      </c>
      <c r="GE2" s="5" t="s">
        <v>247</v>
      </c>
      <c r="GF2" s="108" t="s">
        <v>17</v>
      </c>
      <c r="GG2" s="108" t="s">
        <v>22</v>
      </c>
      <c r="GH2" s="108" t="s">
        <v>25</v>
      </c>
      <c r="GI2" s="108" t="s">
        <v>264</v>
      </c>
      <c r="GJ2" s="108" t="s">
        <v>31</v>
      </c>
      <c r="GK2" s="109" t="s">
        <v>39</v>
      </c>
      <c r="GL2" s="5" t="s">
        <v>248</v>
      </c>
      <c r="GM2" s="5" t="s">
        <v>268</v>
      </c>
      <c r="GN2" s="5" t="s">
        <v>276</v>
      </c>
      <c r="GO2" s="5" t="s">
        <v>11</v>
      </c>
      <c r="GP2" s="5" t="s">
        <v>277</v>
      </c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</row>
    <row r="3" spans="1:198" ht="12">
      <c r="A3" s="3">
        <v>1</v>
      </c>
      <c r="B3" s="1">
        <v>2</v>
      </c>
      <c r="D3" s="1">
        <v>3</v>
      </c>
      <c r="E3" s="7" t="s">
        <v>73</v>
      </c>
      <c r="F3" s="6" t="s">
        <v>74</v>
      </c>
      <c r="G3" s="8">
        <v>4710979</v>
      </c>
      <c r="H3" s="9">
        <v>4278500</v>
      </c>
      <c r="I3" s="10">
        <v>4053931</v>
      </c>
      <c r="J3" s="6"/>
      <c r="K3" s="9">
        <v>498954</v>
      </c>
      <c r="L3" s="9">
        <v>912</v>
      </c>
      <c r="M3" s="9"/>
      <c r="N3" s="6">
        <v>499866</v>
      </c>
      <c r="O3" s="9">
        <v>1126585</v>
      </c>
      <c r="P3" s="9">
        <v>149179</v>
      </c>
      <c r="Q3" s="9">
        <v>4925</v>
      </c>
      <c r="R3" s="9">
        <v>1280689</v>
      </c>
      <c r="S3" s="6">
        <v>1780555</v>
      </c>
      <c r="T3" s="8"/>
      <c r="U3" s="9">
        <v>552883</v>
      </c>
      <c r="V3" s="9">
        <v>33081</v>
      </c>
      <c r="W3" s="10">
        <v>343</v>
      </c>
      <c r="X3" s="9">
        <v>586307</v>
      </c>
      <c r="Y3" s="8">
        <v>16391</v>
      </c>
      <c r="Z3" s="10">
        <v>593281</v>
      </c>
      <c r="AA3" s="6">
        <v>609672</v>
      </c>
      <c r="AB3" s="9">
        <v>10614</v>
      </c>
      <c r="AC3" s="9">
        <v>700347</v>
      </c>
      <c r="AD3" s="6">
        <v>710961</v>
      </c>
      <c r="AE3" s="8">
        <v>10355</v>
      </c>
      <c r="AF3" s="10">
        <v>278489</v>
      </c>
      <c r="AG3" s="6">
        <v>288844</v>
      </c>
      <c r="AH3" s="9">
        <v>6791</v>
      </c>
      <c r="AI3" s="9">
        <v>54995</v>
      </c>
      <c r="AJ3" s="9">
        <v>360</v>
      </c>
      <c r="AK3" s="9">
        <v>604</v>
      </c>
      <c r="AL3" s="6">
        <v>62750</v>
      </c>
      <c r="AM3" s="8">
        <v>1278</v>
      </c>
      <c r="AN3" s="9">
        <v>989</v>
      </c>
      <c r="AO3" s="9">
        <v>2464</v>
      </c>
      <c r="AP3" s="9">
        <v>646</v>
      </c>
      <c r="AQ3" s="10">
        <v>9465</v>
      </c>
      <c r="AR3" s="10">
        <v>14842</v>
      </c>
      <c r="AS3" s="9"/>
      <c r="AT3" s="12">
        <v>0.12307905585960886</v>
      </c>
      <c r="AU3" s="11">
        <v>0.27789940183984385</v>
      </c>
      <c r="AV3" s="11">
        <v>0.036798603626948756</v>
      </c>
      <c r="AW3" s="13">
        <f aca="true" t="shared" si="0" ref="AW3:AW66">SUM(AT3:AV3)</f>
        <v>0.4377770613264015</v>
      </c>
      <c r="AX3" s="11">
        <v>0.13638194631334377</v>
      </c>
      <c r="AY3" s="11">
        <v>0.14634708878863503</v>
      </c>
      <c r="AZ3" s="11">
        <v>0.17275750376609764</v>
      </c>
      <c r="BA3" s="11">
        <v>0.06869603848708822</v>
      </c>
      <c r="BB3" s="11">
        <v>0.01356584510195166</v>
      </c>
      <c r="BC3" s="13">
        <f>100%-SUM(AW3:BB3)</f>
        <v>0.024474516216482223</v>
      </c>
      <c r="BD3" s="13"/>
      <c r="BE3" s="6"/>
      <c r="BF3" s="6"/>
      <c r="BG3" s="9"/>
      <c r="BH3" s="9"/>
      <c r="BI3" s="6">
        <v>4091889</v>
      </c>
      <c r="BJ3" s="6"/>
      <c r="BK3" s="9">
        <v>596181</v>
      </c>
      <c r="BL3" s="9">
        <v>1167677</v>
      </c>
      <c r="BM3" s="9">
        <v>366085</v>
      </c>
      <c r="BN3" s="9">
        <v>108748</v>
      </c>
      <c r="BO3" s="9">
        <v>472274</v>
      </c>
      <c r="BP3" s="9">
        <v>314953</v>
      </c>
      <c r="BQ3" s="9">
        <v>877253</v>
      </c>
      <c r="BR3" s="9">
        <v>84445</v>
      </c>
      <c r="BS3" s="9">
        <v>28712</v>
      </c>
      <c r="BT3" s="9">
        <v>1302</v>
      </c>
      <c r="BU3" s="9">
        <v>223</v>
      </c>
      <c r="BV3" s="9">
        <v>8004</v>
      </c>
      <c r="BW3" s="9">
        <v>2483</v>
      </c>
      <c r="BX3" s="9">
        <v>48920</v>
      </c>
      <c r="BY3" s="9">
        <v>362</v>
      </c>
      <c r="BZ3" s="9">
        <v>453</v>
      </c>
      <c r="CA3" s="9">
        <v>806</v>
      </c>
      <c r="CB3" s="9">
        <v>3593</v>
      </c>
      <c r="CC3" s="9">
        <v>442</v>
      </c>
      <c r="CD3" s="9">
        <v>1801</v>
      </c>
      <c r="CE3" s="9">
        <v>1538</v>
      </c>
      <c r="CF3" s="9">
        <v>109</v>
      </c>
      <c r="CG3" s="9">
        <v>1847</v>
      </c>
      <c r="CH3" s="9">
        <v>1034</v>
      </c>
      <c r="CI3" s="9">
        <v>1222</v>
      </c>
      <c r="CJ3" s="9">
        <v>1422</v>
      </c>
      <c r="CK3" s="6"/>
      <c r="CL3" s="8">
        <v>366085</v>
      </c>
      <c r="CM3" s="10">
        <v>1167677</v>
      </c>
      <c r="CN3" s="9">
        <v>1533762</v>
      </c>
      <c r="CO3" s="6">
        <v>84445</v>
      </c>
      <c r="CP3" s="6">
        <v>28712</v>
      </c>
      <c r="CQ3" s="6">
        <f>BX3</f>
        <v>48920</v>
      </c>
      <c r="CR3" s="6">
        <f>BV3</f>
        <v>8004</v>
      </c>
      <c r="CS3" s="9">
        <v>596181</v>
      </c>
      <c r="CT3" s="9">
        <v>472274</v>
      </c>
      <c r="CU3" s="9">
        <v>314953</v>
      </c>
      <c r="CV3" s="9">
        <v>108748</v>
      </c>
      <c r="CW3" s="9">
        <v>877253</v>
      </c>
      <c r="CX3" s="6">
        <f>BI3-SUM(CN3:CW3)</f>
        <v>18637</v>
      </c>
      <c r="CY3" s="6"/>
      <c r="CZ3" s="66">
        <v>0.0894660143518067</v>
      </c>
      <c r="DA3" s="66">
        <v>0.28536380141299045</v>
      </c>
      <c r="DB3" s="66"/>
      <c r="DC3" s="14">
        <v>0.3748298157647971</v>
      </c>
      <c r="DD3" s="80">
        <v>0.14569823374974247</v>
      </c>
      <c r="DE3" s="80"/>
      <c r="DF3" s="66">
        <v>0.2143882690855006</v>
      </c>
      <c r="DG3" s="15"/>
      <c r="DH3" s="66">
        <v>0.020637167821512266</v>
      </c>
      <c r="DI3" s="14"/>
      <c r="DJ3" s="14">
        <v>0.007016808129448281</v>
      </c>
      <c r="DK3" s="80">
        <f aca="true" t="shared" si="1" ref="DK3:DK34">CQ3/BI$3</f>
        <v>0.011955358515345847</v>
      </c>
      <c r="DL3" s="16">
        <f aca="true" t="shared" si="2" ref="DL3:DL34">CR3/BI3</f>
        <v>0.001956064790613822</v>
      </c>
      <c r="DM3" s="14">
        <f>CX3/BI3</f>
        <v>0.0045546201277698395</v>
      </c>
      <c r="DN3" s="9"/>
      <c r="DO3" s="80">
        <v>-0.03361304150780216</v>
      </c>
      <c r="DP3" s="15">
        <v>0.007464399573146596</v>
      </c>
      <c r="DQ3" s="15">
        <f>-AV3</f>
        <v>-0.036798603626948756</v>
      </c>
      <c r="DR3" s="15">
        <f aca="true" t="shared" si="3" ref="DR3:DR34">DS3-DQ3</f>
        <v>-0.02614864193465556</v>
      </c>
      <c r="DS3" s="14">
        <f>SUM(DO3:DQ3)</f>
        <v>-0.06294724556160432</v>
      </c>
      <c r="DT3" s="15">
        <v>0.007071322719560605</v>
      </c>
      <c r="DU3" s="66">
        <v>0.009316287436398701</v>
      </c>
      <c r="DV3" s="14"/>
      <c r="DW3" s="66"/>
      <c r="DX3" s="14"/>
      <c r="DY3" s="15">
        <f>DF3-AZ3</f>
        <v>0.04163076531940296</v>
      </c>
      <c r="DZ3" s="6"/>
      <c r="EA3" s="6"/>
      <c r="EB3" s="8">
        <f aca="true" t="shared" si="4" ref="EB3:ES3">EB4+EB26+EB46+EB85+EB104</f>
        <v>4824072</v>
      </c>
      <c r="EC3" s="8">
        <f t="shared" si="4"/>
        <v>4378212</v>
      </c>
      <c r="ED3" s="8">
        <f t="shared" si="4"/>
        <v>4167479</v>
      </c>
      <c r="EE3" s="8">
        <f t="shared" si="4"/>
        <v>358596</v>
      </c>
      <c r="EF3" s="9">
        <f t="shared" si="4"/>
        <v>242375</v>
      </c>
      <c r="EG3" s="9">
        <f t="shared" si="4"/>
        <v>645509</v>
      </c>
      <c r="EH3" s="6">
        <f t="shared" si="4"/>
        <v>585453</v>
      </c>
      <c r="EI3" s="8">
        <f t="shared" si="4"/>
        <v>1351792</v>
      </c>
      <c r="EJ3" s="9">
        <f t="shared" si="4"/>
        <v>773775</v>
      </c>
      <c r="EK3" s="9">
        <f t="shared" si="4"/>
        <v>118210</v>
      </c>
      <c r="EL3" s="9">
        <f t="shared" si="4"/>
        <v>11670</v>
      </c>
      <c r="EM3" s="10">
        <f t="shared" si="4"/>
        <v>7643</v>
      </c>
      <c r="EN3" s="6">
        <f t="shared" si="4"/>
        <v>23133</v>
      </c>
      <c r="EO3" s="6">
        <f t="shared" si="4"/>
        <v>2294</v>
      </c>
      <c r="EP3" s="6">
        <f t="shared" si="4"/>
        <v>929</v>
      </c>
      <c r="EQ3" s="6">
        <f t="shared" si="4"/>
        <v>2281</v>
      </c>
      <c r="ER3" s="6">
        <f t="shared" si="4"/>
        <v>15405</v>
      </c>
      <c r="ES3" s="6">
        <f t="shared" si="4"/>
        <v>28414</v>
      </c>
      <c r="ET3" s="6">
        <f>SUM(EL3:ES3)</f>
        <v>91769</v>
      </c>
      <c r="EU3" s="6">
        <f>SUM(EE3:EK3)+ET3</f>
        <v>4167479</v>
      </c>
      <c r="EV3" s="6"/>
      <c r="EW3" s="12">
        <f aca="true" t="shared" si="5" ref="EW3:EW34">EE3/$ED3</f>
        <v>0.08604626442028862</v>
      </c>
      <c r="EX3" s="11">
        <f aca="true" t="shared" si="6" ref="EX3:EX34">EF3/$ED3</f>
        <v>0.058158661387375916</v>
      </c>
      <c r="EY3" s="11">
        <f aca="true" t="shared" si="7" ref="EY3:EY34">EG3/$ED3</f>
        <v>0.1548919622630372</v>
      </c>
      <c r="EZ3" s="13">
        <f aca="true" t="shared" si="8" ref="EZ3:EZ34">EH3/$ED3</f>
        <v>0.14048133175956015</v>
      </c>
      <c r="FA3" s="80">
        <f aca="true" t="shared" si="9" ref="FA3:FA34">EI3/$ED3</f>
        <v>0.32436684144059275</v>
      </c>
      <c r="FB3" s="66">
        <f aca="true" t="shared" si="10" ref="FB3:FB34">EJ3/$ED3</f>
        <v>0.18566980181543807</v>
      </c>
      <c r="FC3" s="66">
        <f aca="true" t="shared" si="11" ref="FC3:FC34">EK3/$ED3</f>
        <v>0.028364869984947735</v>
      </c>
      <c r="FD3" s="66">
        <f aca="true" t="shared" si="12" ref="FD3:FD34">EL3/$ED3</f>
        <v>0.002800254062467981</v>
      </c>
      <c r="FE3" s="15">
        <f aca="true" t="shared" si="13" ref="FE3:FE34">EM3/$ED3</f>
        <v>0.0018339624506806154</v>
      </c>
      <c r="FF3" s="14">
        <f aca="true" t="shared" si="14" ref="FF3:FF34">EN3/$ED3</f>
        <v>0.0055508378086608235</v>
      </c>
      <c r="FG3" s="14">
        <f aca="true" t="shared" si="15" ref="FG3:FG34">EO3/$ED3</f>
        <v>0.0005504526837447772</v>
      </c>
      <c r="FH3" s="14">
        <f aca="true" t="shared" si="16" ref="FH3:FH34">EP3/$ED3</f>
        <v>0.0002229165401913243</v>
      </c>
      <c r="FI3" s="14">
        <f aca="true" t="shared" si="17" ref="FI3:FI34">EQ3/$ED3</f>
        <v>0.0005473332919014109</v>
      </c>
      <c r="FJ3" s="14">
        <f aca="true" t="shared" si="18" ref="FJ3:FJ34">ER3/$ED3</f>
        <v>0.0036964793343889674</v>
      </c>
      <c r="FK3" s="14">
        <f aca="true" t="shared" si="19" ref="FK3:FK34">ES3/$ED3</f>
        <v>0.006818030756723669</v>
      </c>
      <c r="FL3" s="14">
        <f>SUM(FD3:FK3)</f>
        <v>0.02202026692875957</v>
      </c>
      <c r="FM3" s="14">
        <f>SUM(EW3:FK3)</f>
        <v>1</v>
      </c>
      <c r="FN3" s="14">
        <f>EX3+FA3+FK3</f>
        <v>0.3893435335846923</v>
      </c>
      <c r="FO3" s="14"/>
      <c r="FP3" s="12">
        <f aca="true" t="shared" si="20" ref="FP3:FP34">EX3</f>
        <v>0.058158661387375916</v>
      </c>
      <c r="FQ3" s="11">
        <f aca="true" t="shared" si="21" ref="FQ3:FQ34">FA3</f>
        <v>0.32436684144059275</v>
      </c>
      <c r="FR3" s="132">
        <f aca="true" t="shared" si="22" ref="FR3:FR34">FK3</f>
        <v>0.006818030756723669</v>
      </c>
      <c r="FS3" s="13">
        <f aca="true" t="shared" si="23" ref="FS3:FS34">FN3</f>
        <v>0.3893435335846923</v>
      </c>
      <c r="FT3" s="11">
        <f aca="true" t="shared" si="24" ref="FT3:FT34">EY3</f>
        <v>0.1548919622630372</v>
      </c>
      <c r="FU3" s="11">
        <f aca="true" t="shared" si="25" ref="FU3:FU34">EZ3</f>
        <v>0.14048133175956015</v>
      </c>
      <c r="FV3" s="11">
        <f aca="true" t="shared" si="26" ref="FV3:FV34">FB3</f>
        <v>0.18566980181543807</v>
      </c>
      <c r="FW3" s="11">
        <f aca="true" t="shared" si="27" ref="FW3:FW34">EW3</f>
        <v>0.08604626442028862</v>
      </c>
      <c r="FX3" s="11">
        <f aca="true" t="shared" si="28" ref="FX3:FX34">FC3</f>
        <v>0.028364869984947735</v>
      </c>
      <c r="FY3" s="13">
        <f>FL3-FK3</f>
        <v>0.0152022361720359</v>
      </c>
      <c r="FZ3" s="13">
        <f>SUM(FS3:FY3)</f>
        <v>1</v>
      </c>
      <c r="GA3" s="80"/>
      <c r="GB3" s="12">
        <f>FP3-AT3</f>
        <v>-0.06492039447223294</v>
      </c>
      <c r="GC3" s="11">
        <f aca="true" t="shared" si="29" ref="GC3:GK3">FQ3-AU3</f>
        <v>0.046467439600748894</v>
      </c>
      <c r="GD3" s="132">
        <f t="shared" si="29"/>
        <v>-0.029980572870225087</v>
      </c>
      <c r="GE3" s="13">
        <f t="shared" si="29"/>
        <v>-0.04843352774170917</v>
      </c>
      <c r="GF3" s="11">
        <f t="shared" si="29"/>
        <v>0.018510015949693426</v>
      </c>
      <c r="GG3" s="11">
        <f t="shared" si="29"/>
        <v>-0.005865757029074881</v>
      </c>
      <c r="GH3" s="11">
        <f t="shared" si="29"/>
        <v>0.012912298049340437</v>
      </c>
      <c r="GI3" s="11">
        <f t="shared" si="29"/>
        <v>0.017350225933200403</v>
      </c>
      <c r="GJ3" s="11">
        <f t="shared" si="29"/>
        <v>0.014799024882996075</v>
      </c>
      <c r="GK3" s="13">
        <f t="shared" si="29"/>
        <v>-0.009272280044446322</v>
      </c>
      <c r="GL3" s="14"/>
      <c r="GM3" s="6"/>
      <c r="GN3" s="13">
        <f>GB3+GD3</f>
        <v>-0.09490096734245802</v>
      </c>
      <c r="GO3" s="13">
        <v>0.046467439600748894</v>
      </c>
      <c r="GP3" s="13">
        <f>GN3+GC3</f>
        <v>-0.04843352774170913</v>
      </c>
    </row>
    <row r="4" spans="1:198" ht="12" collapsed="1">
      <c r="A4" s="3">
        <v>2</v>
      </c>
      <c r="B4" s="1">
        <v>3</v>
      </c>
      <c r="D4" s="1">
        <v>5</v>
      </c>
      <c r="E4" s="7" t="s">
        <v>75</v>
      </c>
      <c r="F4" s="6" t="s">
        <v>76</v>
      </c>
      <c r="G4" s="8">
        <v>1280729</v>
      </c>
      <c r="H4" s="9">
        <v>1147862</v>
      </c>
      <c r="I4" s="10">
        <v>1096182</v>
      </c>
      <c r="J4" s="6"/>
      <c r="K4" s="9">
        <v>177012</v>
      </c>
      <c r="L4" s="9"/>
      <c r="M4" s="9"/>
      <c r="N4" s="6">
        <v>177012</v>
      </c>
      <c r="O4" s="9">
        <v>336631</v>
      </c>
      <c r="P4" s="9">
        <v>25081</v>
      </c>
      <c r="Q4" s="9"/>
      <c r="R4" s="9">
        <v>361712</v>
      </c>
      <c r="S4" s="6">
        <v>538724</v>
      </c>
      <c r="T4" s="8"/>
      <c r="U4" s="9">
        <v>120935</v>
      </c>
      <c r="V4" s="9"/>
      <c r="W4" s="10"/>
      <c r="X4" s="9">
        <v>120935</v>
      </c>
      <c r="Y4" s="8"/>
      <c r="Z4" s="10">
        <v>156976</v>
      </c>
      <c r="AA4" s="6">
        <v>156976</v>
      </c>
      <c r="AB4" s="9"/>
      <c r="AC4" s="9">
        <v>170260</v>
      </c>
      <c r="AD4" s="6">
        <v>170260</v>
      </c>
      <c r="AE4" s="8"/>
      <c r="AF4" s="10">
        <v>84314</v>
      </c>
      <c r="AG4" s="6">
        <v>84314</v>
      </c>
      <c r="AH4" s="9">
        <v>2841</v>
      </c>
      <c r="AI4" s="9">
        <v>22132</v>
      </c>
      <c r="AJ4" s="9"/>
      <c r="AK4" s="9"/>
      <c r="AL4" s="6">
        <v>24973</v>
      </c>
      <c r="AM4" s="8"/>
      <c r="AN4" s="9"/>
      <c r="AO4" s="9"/>
      <c r="AP4" s="9"/>
      <c r="AQ4" s="10"/>
      <c r="AR4" s="10">
        <v>0</v>
      </c>
      <c r="AS4" s="9"/>
      <c r="AT4" s="12">
        <v>0.16148048408019836</v>
      </c>
      <c r="AU4" s="11">
        <v>0.30709407744334427</v>
      </c>
      <c r="AV4" s="11">
        <v>0.022880324617627366</v>
      </c>
      <c r="AW4" s="13">
        <f t="shared" si="0"/>
        <v>0.49145488614116994</v>
      </c>
      <c r="AX4" s="11">
        <v>0.11032383308611161</v>
      </c>
      <c r="AY4" s="11">
        <v>0.1432024973955055</v>
      </c>
      <c r="AZ4" s="11">
        <v>0.15532092298541667</v>
      </c>
      <c r="BA4" s="11">
        <v>0.07691605955945272</v>
      </c>
      <c r="BB4" s="11">
        <v>0.020190077925016103</v>
      </c>
      <c r="BC4" s="13">
        <f aca="true" t="shared" si="30" ref="BC4:BC66">100%-SUM(AW4:BB4)</f>
        <v>0.002591722907327454</v>
      </c>
      <c r="BD4" s="13"/>
      <c r="BE4" s="6"/>
      <c r="BF4" s="6"/>
      <c r="BG4" s="9"/>
      <c r="BH4" s="9"/>
      <c r="BI4" s="6">
        <v>1105274</v>
      </c>
      <c r="BJ4" s="6"/>
      <c r="BK4" s="9">
        <v>111743</v>
      </c>
      <c r="BL4" s="9">
        <v>396698</v>
      </c>
      <c r="BM4" s="9">
        <v>120041</v>
      </c>
      <c r="BN4" s="9">
        <v>0</v>
      </c>
      <c r="BO4" s="9">
        <v>141759</v>
      </c>
      <c r="BP4" s="9">
        <v>102414</v>
      </c>
      <c r="BQ4" s="9">
        <v>185239</v>
      </c>
      <c r="BR4" s="9">
        <v>37380</v>
      </c>
      <c r="BS4" s="9">
        <v>5490</v>
      </c>
      <c r="BT4" s="9">
        <v>0</v>
      </c>
      <c r="BU4" s="9">
        <v>0</v>
      </c>
      <c r="BV4" s="9">
        <v>832</v>
      </c>
      <c r="BW4" s="9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1034</v>
      </c>
      <c r="CI4" s="9">
        <v>1222</v>
      </c>
      <c r="CJ4" s="9">
        <v>1422</v>
      </c>
      <c r="CK4" s="6"/>
      <c r="CL4" s="8">
        <v>120041</v>
      </c>
      <c r="CM4" s="10">
        <v>396698</v>
      </c>
      <c r="CN4" s="9">
        <v>516739</v>
      </c>
      <c r="CO4" s="6">
        <v>37380</v>
      </c>
      <c r="CP4" s="6">
        <v>5490</v>
      </c>
      <c r="CQ4" s="6">
        <f aca="true" t="shared" si="31" ref="CQ4:CQ66">BX4</f>
        <v>0</v>
      </c>
      <c r="CR4" s="6">
        <f aca="true" t="shared" si="32" ref="CR4:CR66">BV4</f>
        <v>832</v>
      </c>
      <c r="CS4" s="9">
        <v>111743</v>
      </c>
      <c r="CT4" s="9">
        <v>141759</v>
      </c>
      <c r="CU4" s="9">
        <v>102414</v>
      </c>
      <c r="CV4" s="9"/>
      <c r="CW4" s="9">
        <v>185239</v>
      </c>
      <c r="CX4" s="6">
        <f aca="true" t="shared" si="33" ref="CX4:CX66">BI4-SUM(CN4:CW4)</f>
        <v>3678</v>
      </c>
      <c r="CY4" s="6"/>
      <c r="CZ4" s="66">
        <v>0.10860745842207453</v>
      </c>
      <c r="DA4" s="66">
        <v>0.3589137173225825</v>
      </c>
      <c r="DB4" s="66"/>
      <c r="DC4" s="14">
        <v>0.46752117574465696</v>
      </c>
      <c r="DD4" s="80">
        <v>0.10109981778273984</v>
      </c>
      <c r="DE4" s="80">
        <v>0.12825688471817848</v>
      </c>
      <c r="DF4" s="66">
        <v>0.16759554644368727</v>
      </c>
      <c r="DG4" s="15">
        <v>0.09265937676992311</v>
      </c>
      <c r="DH4" s="66">
        <v>0.03381966824515912</v>
      </c>
      <c r="DI4" s="14"/>
      <c r="DJ4" s="14">
        <v>0.004967094132314702</v>
      </c>
      <c r="DK4" s="80">
        <f t="shared" si="1"/>
        <v>0</v>
      </c>
      <c r="DL4" s="88">
        <f t="shared" si="2"/>
        <v>0.0007527545205985122</v>
      </c>
      <c r="DM4" s="14">
        <f aca="true" t="shared" si="34" ref="DM4:DM66">CX4/BI4</f>
        <v>0.0033276816427419806</v>
      </c>
      <c r="DN4" s="9"/>
      <c r="DO4" s="80">
        <v>-0.05287302565812382</v>
      </c>
      <c r="DP4" s="15">
        <v>0.05181963987923821</v>
      </c>
      <c r="DQ4" s="15">
        <f aca="true" t="shared" si="35" ref="DQ4:DQ66">-AV4</f>
        <v>-0.022880324617627366</v>
      </c>
      <c r="DR4" s="15">
        <f t="shared" si="3"/>
        <v>-0.0010533857788856127</v>
      </c>
      <c r="DS4" s="14">
        <f>SUM(DO4:DQ4)</f>
        <v>-0.02393371039651298</v>
      </c>
      <c r="DT4" s="15">
        <v>0.013629590320143017</v>
      </c>
      <c r="DU4" s="66">
        <v>-0.009224015303371774</v>
      </c>
      <c r="DV4" s="14">
        <v>-0.014945612677327025</v>
      </c>
      <c r="DW4" s="66">
        <v>0.015743317210470398</v>
      </c>
      <c r="DX4" s="14"/>
      <c r="DY4" s="15">
        <f>DF4-AZ4</f>
        <v>0.0122746234582706</v>
      </c>
      <c r="DZ4" s="6"/>
      <c r="EA4" s="6"/>
      <c r="EB4" s="8">
        <v>1313555</v>
      </c>
      <c r="EC4" s="8">
        <v>1189179</v>
      </c>
      <c r="ED4" s="8">
        <v>1141541</v>
      </c>
      <c r="EE4" s="8">
        <v>112477</v>
      </c>
      <c r="EF4" s="9">
        <v>79852</v>
      </c>
      <c r="EG4" s="9">
        <v>116892</v>
      </c>
      <c r="EH4" s="6">
        <v>132096</v>
      </c>
      <c r="EI4" s="8">
        <v>449531</v>
      </c>
      <c r="EJ4" s="9">
        <v>183636</v>
      </c>
      <c r="EK4" s="9">
        <v>51638</v>
      </c>
      <c r="EL4" s="9">
        <v>2984</v>
      </c>
      <c r="EM4" s="10">
        <v>1299</v>
      </c>
      <c r="EN4" s="6">
        <v>11136</v>
      </c>
      <c r="EO4" s="6"/>
      <c r="EP4" s="6"/>
      <c r="EQ4" s="6"/>
      <c r="ER4" s="6"/>
      <c r="ES4" s="6"/>
      <c r="ET4" s="6">
        <f>SUM(EL4:ES4)</f>
        <v>15419</v>
      </c>
      <c r="EU4" s="6">
        <f>SUM(EE4:EK4)+ET4</f>
        <v>1141541</v>
      </c>
      <c r="EV4" s="6"/>
      <c r="EW4" s="12">
        <f t="shared" si="5"/>
        <v>0.09853084558504688</v>
      </c>
      <c r="EX4" s="11">
        <f t="shared" si="6"/>
        <v>0.06995105738646268</v>
      </c>
      <c r="EY4" s="11">
        <f t="shared" si="7"/>
        <v>0.10239842458571352</v>
      </c>
      <c r="EZ4" s="13">
        <f t="shared" si="8"/>
        <v>0.11571726289287901</v>
      </c>
      <c r="FA4" s="80">
        <f t="shared" si="9"/>
        <v>0.3937931270098928</v>
      </c>
      <c r="FB4" s="66">
        <f t="shared" si="10"/>
        <v>0.16086675818038948</v>
      </c>
      <c r="FC4" s="66">
        <f t="shared" si="11"/>
        <v>0.04523534415321044</v>
      </c>
      <c r="FD4" s="66">
        <f t="shared" si="12"/>
        <v>0.002614010359680467</v>
      </c>
      <c r="FE4" s="15">
        <f t="shared" si="13"/>
        <v>0.0011379354749413294</v>
      </c>
      <c r="FF4" s="14">
        <f t="shared" si="14"/>
        <v>0.009755234371783406</v>
      </c>
      <c r="FG4" s="14">
        <f t="shared" si="15"/>
        <v>0</v>
      </c>
      <c r="FH4" s="14">
        <f t="shared" si="16"/>
        <v>0</v>
      </c>
      <c r="FI4" s="14">
        <f t="shared" si="17"/>
        <v>0</v>
      </c>
      <c r="FJ4" s="14">
        <f t="shared" si="18"/>
        <v>0</v>
      </c>
      <c r="FK4" s="14">
        <f t="shared" si="19"/>
        <v>0</v>
      </c>
      <c r="FL4" s="14">
        <f>SUM(FD4:FK4)</f>
        <v>0.013507180206405203</v>
      </c>
      <c r="FM4" s="14">
        <f>SUM(EW4:FK4)</f>
        <v>1</v>
      </c>
      <c r="FN4" s="14">
        <f aca="true" t="shared" si="36" ref="FN4:FN66">EX4+FA4+FK4</f>
        <v>0.46374418439635545</v>
      </c>
      <c r="FO4" s="14"/>
      <c r="FP4" s="137">
        <f t="shared" si="20"/>
        <v>0.06995105738646268</v>
      </c>
      <c r="FQ4" s="138">
        <f t="shared" si="21"/>
        <v>0.3937931270098928</v>
      </c>
      <c r="FR4" s="138">
        <f t="shared" si="22"/>
        <v>0</v>
      </c>
      <c r="FS4" s="13">
        <f t="shared" si="23"/>
        <v>0.46374418439635545</v>
      </c>
      <c r="FT4" s="11">
        <f t="shared" si="24"/>
        <v>0.10239842458571352</v>
      </c>
      <c r="FU4" s="11">
        <f t="shared" si="25"/>
        <v>0.11571726289287901</v>
      </c>
      <c r="FV4" s="11">
        <f t="shared" si="26"/>
        <v>0.16086675818038948</v>
      </c>
      <c r="FW4" s="11">
        <f t="shared" si="27"/>
        <v>0.09853084558504688</v>
      </c>
      <c r="FX4" s="11">
        <f t="shared" si="28"/>
        <v>0.04523534415321044</v>
      </c>
      <c r="FY4" s="13">
        <f aca="true" t="shared" si="37" ref="FY4:FY67">FL4-FK4</f>
        <v>0.013507180206405203</v>
      </c>
      <c r="FZ4" s="13">
        <f>SUM(FS4:FY4)</f>
        <v>0.9999999999999998</v>
      </c>
      <c r="GA4" s="80"/>
      <c r="GB4" s="137">
        <f aca="true" t="shared" si="38" ref="GB4:GB66">FP4-AT4</f>
        <v>-0.09152942669373568</v>
      </c>
      <c r="GC4" s="138">
        <f aca="true" t="shared" si="39" ref="GC4:GC66">FQ4-AU4</f>
        <v>0.0866990495665485</v>
      </c>
      <c r="GD4" s="138">
        <f aca="true" t="shared" si="40" ref="GD4:GD66">FR4-AV4</f>
        <v>-0.022880324617627366</v>
      </c>
      <c r="GE4" s="13">
        <f aca="true" t="shared" si="41" ref="GE4:GE66">FS4-AW4</f>
        <v>-0.027710701744814492</v>
      </c>
      <c r="GF4" s="11">
        <f aca="true" t="shared" si="42" ref="GF4:GF66">FT4-AX4</f>
        <v>-0.007925408500398093</v>
      </c>
      <c r="GG4" s="11">
        <f aca="true" t="shared" si="43" ref="GG4:GG66">FU4-AY4</f>
        <v>-0.027485234502626493</v>
      </c>
      <c r="GH4" s="11">
        <f aca="true" t="shared" si="44" ref="GH4:GH66">FV4-AZ4</f>
        <v>0.005545835194972815</v>
      </c>
      <c r="GI4" s="11">
        <f aca="true" t="shared" si="45" ref="GI4:GI66">FW4-BA4</f>
        <v>0.021614786025594163</v>
      </c>
      <c r="GJ4" s="11">
        <f aca="true" t="shared" si="46" ref="GJ4:GJ66">FX4-BB4</f>
        <v>0.02504526622819434</v>
      </c>
      <c r="GK4" s="13">
        <f aca="true" t="shared" si="47" ref="GK4:GK66">FY4-BC4</f>
        <v>0.010915457299077749</v>
      </c>
      <c r="GL4" s="14"/>
      <c r="GM4" s="6"/>
      <c r="GN4" s="13">
        <f aca="true" t="shared" si="48" ref="GN4:GN67">GB4+GD4</f>
        <v>-0.11440975131136305</v>
      </c>
      <c r="GO4" s="13">
        <v>0.0866990495665485</v>
      </c>
      <c r="GP4" s="13">
        <f aca="true" t="shared" si="49" ref="GP4:GP67">GN4+GC4</f>
        <v>-0.027710701744814548</v>
      </c>
    </row>
    <row r="5" spans="1:198" ht="12" customHeight="1" hidden="1" outlineLevel="1" collapsed="1">
      <c r="A5" s="3">
        <v>3</v>
      </c>
      <c r="B5" s="1">
        <v>4</v>
      </c>
      <c r="D5" s="1">
        <v>6</v>
      </c>
      <c r="E5" s="7" t="s">
        <v>77</v>
      </c>
      <c r="F5" s="6" t="s">
        <v>78</v>
      </c>
      <c r="G5" s="27">
        <v>700519</v>
      </c>
      <c r="H5" s="28">
        <v>616580</v>
      </c>
      <c r="I5" s="29">
        <v>593587</v>
      </c>
      <c r="J5" s="24"/>
      <c r="K5" s="28">
        <v>102572</v>
      </c>
      <c r="L5" s="28"/>
      <c r="M5" s="28"/>
      <c r="N5" s="24">
        <v>102572</v>
      </c>
      <c r="O5" s="28">
        <v>182403</v>
      </c>
      <c r="P5" s="28">
        <v>11464</v>
      </c>
      <c r="Q5" s="28"/>
      <c r="R5" s="28">
        <v>193867</v>
      </c>
      <c r="S5" s="24">
        <v>296439</v>
      </c>
      <c r="T5" s="27"/>
      <c r="U5" s="28">
        <v>66519</v>
      </c>
      <c r="V5" s="28"/>
      <c r="W5" s="29"/>
      <c r="X5" s="28">
        <v>66519</v>
      </c>
      <c r="Y5" s="27"/>
      <c r="Z5" s="29">
        <v>89680</v>
      </c>
      <c r="AA5" s="24">
        <v>89680</v>
      </c>
      <c r="AB5" s="28"/>
      <c r="AC5" s="28">
        <v>71057</v>
      </c>
      <c r="AD5" s="24">
        <v>71057</v>
      </c>
      <c r="AE5" s="27"/>
      <c r="AF5" s="29">
        <v>52579</v>
      </c>
      <c r="AG5" s="24">
        <v>52579</v>
      </c>
      <c r="AH5" s="28">
        <v>1578</v>
      </c>
      <c r="AI5" s="28">
        <v>15735</v>
      </c>
      <c r="AJ5" s="28"/>
      <c r="AK5" s="28"/>
      <c r="AL5" s="6">
        <v>17313</v>
      </c>
      <c r="AM5" s="27"/>
      <c r="AN5" s="28"/>
      <c r="AO5" s="28"/>
      <c r="AP5" s="28"/>
      <c r="AQ5" s="29"/>
      <c r="AR5" s="29">
        <v>0</v>
      </c>
      <c r="AS5" s="28"/>
      <c r="AT5" s="31">
        <v>0.17280028032958944</v>
      </c>
      <c r="AU5" s="30">
        <v>0.30728941166164353</v>
      </c>
      <c r="AV5" s="30">
        <v>0.019313091425519763</v>
      </c>
      <c r="AW5" s="32">
        <f t="shared" si="0"/>
        <v>0.4994027834167527</v>
      </c>
      <c r="AX5" s="30">
        <v>0.11206276417778692</v>
      </c>
      <c r="AY5" s="30">
        <v>0.15108147584094664</v>
      </c>
      <c r="AZ5" s="30">
        <v>0.11970781031255738</v>
      </c>
      <c r="BA5" s="30">
        <v>0.08857842237110988</v>
      </c>
      <c r="BB5" s="30">
        <v>0.026508329865714716</v>
      </c>
      <c r="BC5" s="32">
        <f t="shared" si="30"/>
        <v>0.0026584140151316715</v>
      </c>
      <c r="BD5" s="32"/>
      <c r="BE5" s="24"/>
      <c r="BF5" s="24"/>
      <c r="BG5" s="28"/>
      <c r="BH5" s="28"/>
      <c r="BI5" s="24">
        <v>596224</v>
      </c>
      <c r="BJ5" s="24"/>
      <c r="BK5" s="28">
        <v>59556</v>
      </c>
      <c r="BL5" s="28">
        <v>223388</v>
      </c>
      <c r="BM5" s="28">
        <v>67709</v>
      </c>
      <c r="BN5" s="28">
        <v>0</v>
      </c>
      <c r="BO5" s="28">
        <v>82441</v>
      </c>
      <c r="BP5" s="28">
        <v>61092</v>
      </c>
      <c r="BQ5" s="28">
        <v>68313</v>
      </c>
      <c r="BR5" s="28">
        <v>28235</v>
      </c>
      <c r="BS5" s="28">
        <v>5490</v>
      </c>
      <c r="BT5" s="28">
        <v>0</v>
      </c>
      <c r="BU5" s="28">
        <v>0</v>
      </c>
      <c r="BV5" s="28">
        <v>0</v>
      </c>
      <c r="BW5" s="28">
        <v>0</v>
      </c>
      <c r="BX5" s="28">
        <v>0</v>
      </c>
      <c r="BY5" s="28">
        <v>0</v>
      </c>
      <c r="BZ5" s="28">
        <v>0</v>
      </c>
      <c r="CA5" s="28">
        <v>0</v>
      </c>
      <c r="CB5" s="28">
        <v>0</v>
      </c>
      <c r="CC5" s="28">
        <v>0</v>
      </c>
      <c r="CD5" s="28">
        <v>0</v>
      </c>
      <c r="CE5" s="28">
        <v>0</v>
      </c>
      <c r="CF5" s="28">
        <v>0</v>
      </c>
      <c r="CG5" s="28">
        <v>0</v>
      </c>
      <c r="CH5" s="28">
        <v>0</v>
      </c>
      <c r="CI5" s="28">
        <v>0</v>
      </c>
      <c r="CJ5" s="28">
        <v>0</v>
      </c>
      <c r="CK5" s="24"/>
      <c r="CL5" s="27">
        <v>67709</v>
      </c>
      <c r="CM5" s="29">
        <v>223388</v>
      </c>
      <c r="CN5" s="28">
        <v>291097</v>
      </c>
      <c r="CO5" s="24">
        <v>28235</v>
      </c>
      <c r="CP5" s="24">
        <v>5490</v>
      </c>
      <c r="CQ5" s="24">
        <f t="shared" si="31"/>
        <v>0</v>
      </c>
      <c r="CR5" s="24">
        <f t="shared" si="32"/>
        <v>0</v>
      </c>
      <c r="CS5" s="28">
        <v>59556</v>
      </c>
      <c r="CT5" s="28">
        <v>82441</v>
      </c>
      <c r="CU5" s="28">
        <v>61092</v>
      </c>
      <c r="CV5" s="28">
        <v>0</v>
      </c>
      <c r="CW5" s="28">
        <v>68313</v>
      </c>
      <c r="CX5" s="24">
        <f t="shared" si="33"/>
        <v>0</v>
      </c>
      <c r="CY5" s="24"/>
      <c r="CZ5" s="67">
        <v>0.11356302329325892</v>
      </c>
      <c r="DA5" s="67">
        <v>0.3746712644911979</v>
      </c>
      <c r="DB5" s="67"/>
      <c r="DC5" s="25">
        <v>0.4882342877844568</v>
      </c>
      <c r="DD5" s="81">
        <v>0.09988863246028339</v>
      </c>
      <c r="DE5" s="81">
        <v>0.13827185755689136</v>
      </c>
      <c r="DF5" s="67">
        <v>0.11457606537140404</v>
      </c>
      <c r="DG5" s="33">
        <v>0.10246484542722198</v>
      </c>
      <c r="DH5" s="67">
        <v>0.047356362709317305</v>
      </c>
      <c r="DI5" s="25"/>
      <c r="DJ5" s="25">
        <v>0.009207948690425075</v>
      </c>
      <c r="DK5" s="81">
        <f t="shared" si="1"/>
        <v>0</v>
      </c>
      <c r="DL5" s="67">
        <f t="shared" si="2"/>
        <v>0</v>
      </c>
      <c r="DM5" s="25">
        <f t="shared" si="34"/>
        <v>0</v>
      </c>
      <c r="DN5" s="28"/>
      <c r="DO5" s="81">
        <v>-0.05923725703633052</v>
      </c>
      <c r="DP5" s="33">
        <v>0.06738185282955439</v>
      </c>
      <c r="DQ5" s="33">
        <f t="shared" si="35"/>
        <v>-0.019313091425519763</v>
      </c>
      <c r="DR5" s="15">
        <f t="shared" si="3"/>
        <v>0.008144595793223866</v>
      </c>
      <c r="DS5" s="14">
        <f>SUM(DO5:DQ5)</f>
        <v>-0.011168495632295897</v>
      </c>
      <c r="DT5" s="33">
        <v>0.02084803284360259</v>
      </c>
      <c r="DU5" s="67">
        <v>-0.012174131717503534</v>
      </c>
      <c r="DV5" s="25">
        <v>-0.012809618284055274</v>
      </c>
      <c r="DW5" s="67">
        <v>0.013886423056112096</v>
      </c>
      <c r="DX5" s="25"/>
      <c r="DY5" s="33">
        <f>DF5-AZ5</f>
        <v>-0.005131744941153343</v>
      </c>
      <c r="DZ5" s="24"/>
      <c r="EA5" s="24"/>
      <c r="EB5" s="27">
        <f>SUM(EB6:EB12)</f>
        <v>707961</v>
      </c>
      <c r="EC5" s="27">
        <f>SUM(EC6:EC12)</f>
        <v>636523</v>
      </c>
      <c r="ED5" s="27">
        <f>SUM(ED6:ED12)</f>
        <v>614017</v>
      </c>
      <c r="EE5" s="27">
        <f>SUM(EE6:EE12)</f>
        <v>68638</v>
      </c>
      <c r="EF5" s="28">
        <f>SUM(EF6:EF12)</f>
        <v>44580</v>
      </c>
      <c r="EG5" s="28">
        <f>SUM(EG6:EG12)</f>
        <v>60262</v>
      </c>
      <c r="EH5" s="24">
        <f>SUM(EH6:EH12)</f>
        <v>75203</v>
      </c>
      <c r="EI5" s="27">
        <f>SUM(EI6:EI12)</f>
        <v>246098</v>
      </c>
      <c r="EJ5" s="28">
        <f>SUM(EJ6:EJ12)</f>
        <v>75678</v>
      </c>
      <c r="EK5" s="28">
        <f>SUM(EK6:EK12)</f>
        <v>35404</v>
      </c>
      <c r="EL5" s="28">
        <f>SUM(EL6:EL12)</f>
        <v>1354</v>
      </c>
      <c r="EM5" s="29">
        <f>SUM(EM6:EM12)</f>
        <v>696</v>
      </c>
      <c r="EN5" s="24">
        <f>SUM(EN6:EN12)</f>
        <v>6104</v>
      </c>
      <c r="EO5" s="24">
        <f>SUM(EO6:EO12)</f>
        <v>0</v>
      </c>
      <c r="EP5" s="24">
        <f>SUM(EP6:EP12)</f>
        <v>0</v>
      </c>
      <c r="EQ5" s="24">
        <f>SUM(EQ6:EQ12)</f>
        <v>0</v>
      </c>
      <c r="ER5" s="24">
        <f>SUM(ER6:ER12)</f>
        <v>0</v>
      </c>
      <c r="ES5" s="24">
        <f>SUM(ES6:ES12)</f>
        <v>0</v>
      </c>
      <c r="ET5" s="24">
        <f>SUM(EL5:ES5)</f>
        <v>8154</v>
      </c>
      <c r="EU5" s="24">
        <f>SUM(EE5:EK5)+ET5</f>
        <v>614017</v>
      </c>
      <c r="EV5" s="24"/>
      <c r="EW5" s="31">
        <f t="shared" si="5"/>
        <v>0.11178517858626064</v>
      </c>
      <c r="EX5" s="30">
        <f t="shared" si="6"/>
        <v>0.07260385298778373</v>
      </c>
      <c r="EY5" s="30">
        <f t="shared" si="7"/>
        <v>0.09814386246634865</v>
      </c>
      <c r="EZ5" s="32">
        <f t="shared" si="8"/>
        <v>0.1224770649672566</v>
      </c>
      <c r="FA5" s="81">
        <f t="shared" si="9"/>
        <v>0.40079997785077615</v>
      </c>
      <c r="FB5" s="67">
        <f t="shared" si="10"/>
        <v>0.12325065918370338</v>
      </c>
      <c r="FC5" s="67">
        <f t="shared" si="11"/>
        <v>0.05765964134543506</v>
      </c>
      <c r="FD5" s="67">
        <f t="shared" si="12"/>
        <v>0.002205150671724073</v>
      </c>
      <c r="FE5" s="33">
        <f t="shared" si="13"/>
        <v>0.0011335191045199074</v>
      </c>
      <c r="FF5" s="25">
        <f t="shared" si="14"/>
        <v>0.009941092836191831</v>
      </c>
      <c r="FG5" s="25">
        <f t="shared" si="15"/>
        <v>0</v>
      </c>
      <c r="FH5" s="25">
        <f t="shared" si="16"/>
        <v>0</v>
      </c>
      <c r="FI5" s="25">
        <f t="shared" si="17"/>
        <v>0</v>
      </c>
      <c r="FJ5" s="25">
        <f t="shared" si="18"/>
        <v>0</v>
      </c>
      <c r="FK5" s="25">
        <f t="shared" si="19"/>
        <v>0</v>
      </c>
      <c r="FL5" s="25">
        <f>SUM(FD5:FK5)</f>
        <v>0.013279762612435811</v>
      </c>
      <c r="FM5" s="25">
        <f>SUM(EW5:FK5)</f>
        <v>1</v>
      </c>
      <c r="FN5" s="25">
        <f t="shared" si="36"/>
        <v>0.47340383083855986</v>
      </c>
      <c r="FO5" s="25"/>
      <c r="FP5" s="31">
        <f t="shared" si="20"/>
        <v>0.07260385298778373</v>
      </c>
      <c r="FQ5" s="30">
        <f t="shared" si="21"/>
        <v>0.40079997785077615</v>
      </c>
      <c r="FR5" s="30">
        <f t="shared" si="22"/>
        <v>0</v>
      </c>
      <c r="FS5" s="32">
        <f t="shared" si="23"/>
        <v>0.47340383083855986</v>
      </c>
      <c r="FT5" s="30">
        <f t="shared" si="24"/>
        <v>0.09814386246634865</v>
      </c>
      <c r="FU5" s="30">
        <f t="shared" si="25"/>
        <v>0.1224770649672566</v>
      </c>
      <c r="FV5" s="30">
        <f t="shared" si="26"/>
        <v>0.12325065918370338</v>
      </c>
      <c r="FW5" s="30">
        <f t="shared" si="27"/>
        <v>0.11178517858626064</v>
      </c>
      <c r="FX5" s="30">
        <f t="shared" si="28"/>
        <v>0.05765964134543506</v>
      </c>
      <c r="FY5" s="32">
        <f t="shared" si="37"/>
        <v>0.013279762612435811</v>
      </c>
      <c r="FZ5" s="32">
        <f>SUM(FS5:FY5)</f>
        <v>1.0000000000000002</v>
      </c>
      <c r="GA5" s="81"/>
      <c r="GB5" s="31">
        <f t="shared" si="38"/>
        <v>-0.10019642734180571</v>
      </c>
      <c r="GC5" s="30">
        <f t="shared" si="39"/>
        <v>0.09351056618913262</v>
      </c>
      <c r="GD5" s="30">
        <f t="shared" si="40"/>
        <v>-0.019313091425519763</v>
      </c>
      <c r="GE5" s="32">
        <f t="shared" si="41"/>
        <v>-0.025998952578192847</v>
      </c>
      <c r="GF5" s="30">
        <f t="shared" si="42"/>
        <v>-0.013918901711438267</v>
      </c>
      <c r="GG5" s="30">
        <f t="shared" si="43"/>
        <v>-0.028604410873690034</v>
      </c>
      <c r="GH5" s="30">
        <f t="shared" si="44"/>
        <v>0.0035428488711460038</v>
      </c>
      <c r="GI5" s="30">
        <f t="shared" si="45"/>
        <v>0.023206756215150753</v>
      </c>
      <c r="GJ5" s="30">
        <f t="shared" si="46"/>
        <v>0.031151311479720344</v>
      </c>
      <c r="GK5" s="32">
        <f t="shared" si="47"/>
        <v>0.01062134859730414</v>
      </c>
      <c r="GL5" s="25"/>
      <c r="GM5" s="24"/>
      <c r="GN5" s="32">
        <f t="shared" si="48"/>
        <v>-0.11950951876732548</v>
      </c>
      <c r="GO5" s="32">
        <v>0.09351056618913262</v>
      </c>
      <c r="GP5" s="32">
        <f t="shared" si="49"/>
        <v>-0.02599895257819286</v>
      </c>
    </row>
    <row r="6" spans="1:198" ht="12" customHeight="1" hidden="1" outlineLevel="2">
      <c r="A6" s="3">
        <v>4</v>
      </c>
      <c r="B6" s="1">
        <v>5</v>
      </c>
      <c r="C6" s="1">
        <v>1</v>
      </c>
      <c r="E6" s="147">
        <v>11002</v>
      </c>
      <c r="F6" s="40" t="s">
        <v>79</v>
      </c>
      <c r="G6" s="17">
        <v>333246</v>
      </c>
      <c r="H6" s="18">
        <v>287232</v>
      </c>
      <c r="I6" s="20">
        <v>276559</v>
      </c>
      <c r="J6" s="19"/>
      <c r="K6" s="18">
        <v>51343</v>
      </c>
      <c r="L6" s="18"/>
      <c r="M6" s="18"/>
      <c r="N6" s="19">
        <v>51343</v>
      </c>
      <c r="O6" s="18">
        <v>70153</v>
      </c>
      <c r="P6" s="18">
        <v>4749</v>
      </c>
      <c r="Q6" s="18"/>
      <c r="R6" s="18">
        <v>74902</v>
      </c>
      <c r="S6" s="19">
        <v>126245</v>
      </c>
      <c r="T6" s="17"/>
      <c r="U6" s="18">
        <v>26973</v>
      </c>
      <c r="V6" s="18"/>
      <c r="W6" s="20"/>
      <c r="X6" s="18">
        <v>26973</v>
      </c>
      <c r="Y6" s="17"/>
      <c r="Z6" s="20">
        <v>54495</v>
      </c>
      <c r="AA6" s="19">
        <v>54495</v>
      </c>
      <c r="AB6" s="18"/>
      <c r="AC6" s="18">
        <v>25850</v>
      </c>
      <c r="AD6" s="19">
        <v>25850</v>
      </c>
      <c r="AE6" s="17"/>
      <c r="AF6" s="20">
        <v>30674</v>
      </c>
      <c r="AG6" s="19">
        <v>30674</v>
      </c>
      <c r="AH6" s="18">
        <v>888</v>
      </c>
      <c r="AI6" s="18">
        <v>11434</v>
      </c>
      <c r="AJ6" s="18"/>
      <c r="AK6" s="18"/>
      <c r="AL6" s="40">
        <v>12322</v>
      </c>
      <c r="AM6" s="17"/>
      <c r="AN6" s="18"/>
      <c r="AO6" s="18"/>
      <c r="AP6" s="18"/>
      <c r="AQ6" s="20"/>
      <c r="AR6" s="20">
        <v>0</v>
      </c>
      <c r="AS6" s="18"/>
      <c r="AT6" s="22">
        <v>0.18564935511048275</v>
      </c>
      <c r="AU6" s="21">
        <v>0.2536637751799797</v>
      </c>
      <c r="AV6" s="21">
        <v>0.017171742738439175</v>
      </c>
      <c r="AW6" s="23">
        <f t="shared" si="0"/>
        <v>0.4564848730289016</v>
      </c>
      <c r="AX6" s="21">
        <v>0.09753072581257526</v>
      </c>
      <c r="AY6" s="21">
        <v>0.1970465614932076</v>
      </c>
      <c r="AZ6" s="21">
        <v>0.09347010945223262</v>
      </c>
      <c r="BA6" s="21">
        <v>0.11091304206335718</v>
      </c>
      <c r="BB6" s="21">
        <v>0.04134380005713067</v>
      </c>
      <c r="BC6" s="23">
        <f t="shared" si="30"/>
        <v>0.0032108880925949546</v>
      </c>
      <c r="BD6" s="23"/>
      <c r="BE6" s="19"/>
      <c r="BF6" s="19"/>
      <c r="BG6" s="18"/>
      <c r="BH6" s="18"/>
      <c r="BI6" s="19">
        <v>275550</v>
      </c>
      <c r="BJ6" s="19"/>
      <c r="BK6" s="18">
        <v>21584</v>
      </c>
      <c r="BL6" s="18">
        <v>95592</v>
      </c>
      <c r="BM6" s="18">
        <v>32005</v>
      </c>
      <c r="BN6" s="18">
        <v>0</v>
      </c>
      <c r="BO6" s="18">
        <v>51167</v>
      </c>
      <c r="BP6" s="18">
        <v>33604</v>
      </c>
      <c r="BQ6" s="18">
        <v>16123</v>
      </c>
      <c r="BR6" s="18">
        <v>22318</v>
      </c>
      <c r="BS6" s="18">
        <v>3157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9"/>
      <c r="CL6" s="17">
        <v>32005</v>
      </c>
      <c r="CM6" s="20">
        <v>95592</v>
      </c>
      <c r="CN6" s="18">
        <v>127597</v>
      </c>
      <c r="CO6" s="19">
        <v>22318</v>
      </c>
      <c r="CP6" s="19">
        <v>3157</v>
      </c>
      <c r="CQ6" s="19">
        <f t="shared" si="31"/>
        <v>0</v>
      </c>
      <c r="CR6" s="19">
        <f t="shared" si="32"/>
        <v>0</v>
      </c>
      <c r="CS6" s="18">
        <v>21584</v>
      </c>
      <c r="CT6" s="18">
        <v>51167</v>
      </c>
      <c r="CU6" s="18">
        <v>33604</v>
      </c>
      <c r="CV6" s="18">
        <v>0</v>
      </c>
      <c r="CW6" s="18">
        <v>16123</v>
      </c>
      <c r="CX6" s="19">
        <f t="shared" si="33"/>
        <v>0</v>
      </c>
      <c r="CY6" s="19"/>
      <c r="CZ6" s="58">
        <v>0.11614951914353112</v>
      </c>
      <c r="DA6" s="58">
        <v>0.3469134458356015</v>
      </c>
      <c r="DB6" s="58"/>
      <c r="DC6" s="49">
        <v>0.46306296497913263</v>
      </c>
      <c r="DD6" s="82">
        <v>0.0783306115042642</v>
      </c>
      <c r="DE6" s="82">
        <v>0.18569043730720378</v>
      </c>
      <c r="DF6" s="58">
        <v>0.05851206677553983</v>
      </c>
      <c r="DG6" s="26">
        <v>0.12195245871892578</v>
      </c>
      <c r="DH6" s="58">
        <v>0.08099437488659046</v>
      </c>
      <c r="DI6" s="49"/>
      <c r="DJ6" s="49">
        <v>0.011457085828343313</v>
      </c>
      <c r="DK6" s="82">
        <f t="shared" si="1"/>
        <v>0</v>
      </c>
      <c r="DL6" s="58">
        <f t="shared" si="2"/>
        <v>0</v>
      </c>
      <c r="DM6" s="49">
        <f t="shared" si="34"/>
        <v>0</v>
      </c>
      <c r="DN6" s="18"/>
      <c r="DO6" s="82">
        <v>-0.06949983596695163</v>
      </c>
      <c r="DP6" s="26">
        <v>0.09324967065562184</v>
      </c>
      <c r="DQ6" s="26">
        <f t="shared" si="35"/>
        <v>-0.017171742738439175</v>
      </c>
      <c r="DR6" s="48">
        <f t="shared" si="3"/>
        <v>0.023749834688670216</v>
      </c>
      <c r="DS6" s="14">
        <f>SUM(DO6:DQ6)</f>
        <v>0.006578091950231041</v>
      </c>
      <c r="DT6" s="26">
        <v>0.03965057482945979</v>
      </c>
      <c r="DU6" s="58">
        <v>-0.01920011430831106</v>
      </c>
      <c r="DV6" s="49">
        <v>-0.011356124186003819</v>
      </c>
      <c r="DW6" s="58">
        <v>0.011039416655568596</v>
      </c>
      <c r="DX6" s="49"/>
      <c r="DY6" s="26">
        <f>DF6-AZ6</f>
        <v>-0.034958042676692794</v>
      </c>
      <c r="DZ6" s="19"/>
      <c r="EA6" s="19"/>
      <c r="EB6" s="17">
        <v>338426</v>
      </c>
      <c r="EC6" s="17">
        <v>295123</v>
      </c>
      <c r="ED6" s="17">
        <v>283393</v>
      </c>
      <c r="EE6" s="17">
        <v>39214</v>
      </c>
      <c r="EF6" s="18">
        <v>21852</v>
      </c>
      <c r="EG6" s="18">
        <v>24926</v>
      </c>
      <c r="EH6" s="19">
        <v>46643</v>
      </c>
      <c r="EI6" s="17">
        <v>97384</v>
      </c>
      <c r="EJ6" s="18">
        <v>24518</v>
      </c>
      <c r="EK6" s="18">
        <v>25067</v>
      </c>
      <c r="EL6" s="18">
        <v>629</v>
      </c>
      <c r="EM6" s="20">
        <v>378</v>
      </c>
      <c r="EN6" s="19">
        <v>2782</v>
      </c>
      <c r="EO6" s="19"/>
      <c r="EP6" s="19"/>
      <c r="EQ6" s="19"/>
      <c r="ER6" s="19"/>
      <c r="ES6" s="19"/>
      <c r="ET6" s="19">
        <f>SUM(EL6:ES6)</f>
        <v>3789</v>
      </c>
      <c r="EU6" s="19">
        <f>SUM(EE6:EK6)+ET6</f>
        <v>283393</v>
      </c>
      <c r="EV6" s="19"/>
      <c r="EW6" s="22">
        <f t="shared" si="5"/>
        <v>0.13837321317040294</v>
      </c>
      <c r="EX6" s="21">
        <f t="shared" si="6"/>
        <v>0.07710846774620403</v>
      </c>
      <c r="EY6" s="21">
        <f t="shared" si="7"/>
        <v>0.08795559523347436</v>
      </c>
      <c r="EZ6" s="23">
        <f t="shared" si="8"/>
        <v>0.16458769270941767</v>
      </c>
      <c r="FA6" s="82">
        <f t="shared" si="9"/>
        <v>0.34363586962275006</v>
      </c>
      <c r="FB6" s="58">
        <f t="shared" si="10"/>
        <v>0.08651589841668637</v>
      </c>
      <c r="FC6" s="58">
        <f t="shared" si="11"/>
        <v>0.08845313751574668</v>
      </c>
      <c r="FD6" s="58">
        <f t="shared" si="12"/>
        <v>0.0022195325925481574</v>
      </c>
      <c r="FE6" s="26">
        <f t="shared" si="13"/>
        <v>0.0013338367567300533</v>
      </c>
      <c r="FF6" s="49">
        <f t="shared" si="14"/>
        <v>0.009816756236039705</v>
      </c>
      <c r="FG6" s="49">
        <f t="shared" si="15"/>
        <v>0</v>
      </c>
      <c r="FH6" s="49">
        <f t="shared" si="16"/>
        <v>0</v>
      </c>
      <c r="FI6" s="49">
        <f t="shared" si="17"/>
        <v>0</v>
      </c>
      <c r="FJ6" s="49">
        <f t="shared" si="18"/>
        <v>0</v>
      </c>
      <c r="FK6" s="49">
        <f t="shared" si="19"/>
        <v>0</v>
      </c>
      <c r="FL6" s="47">
        <f>SUM(FD6:FK6)</f>
        <v>0.013370125585317916</v>
      </c>
      <c r="FM6" s="47">
        <f>SUM(EW6:FK6)</f>
        <v>1</v>
      </c>
      <c r="FN6" s="47">
        <f t="shared" si="36"/>
        <v>0.4207443373689541</v>
      </c>
      <c r="FO6" s="47"/>
      <c r="FP6" s="45">
        <f t="shared" si="20"/>
        <v>0.07710846774620403</v>
      </c>
      <c r="FQ6" s="44">
        <f t="shared" si="21"/>
        <v>0.34363586962275006</v>
      </c>
      <c r="FR6" s="44">
        <f t="shared" si="22"/>
        <v>0</v>
      </c>
      <c r="FS6" s="46">
        <f t="shared" si="23"/>
        <v>0.4207443373689541</v>
      </c>
      <c r="FT6" s="44">
        <f t="shared" si="24"/>
        <v>0.08795559523347436</v>
      </c>
      <c r="FU6" s="44">
        <f t="shared" si="25"/>
        <v>0.16458769270941767</v>
      </c>
      <c r="FV6" s="44">
        <f t="shared" si="26"/>
        <v>0.08651589841668637</v>
      </c>
      <c r="FW6" s="44">
        <f t="shared" si="27"/>
        <v>0.13837321317040294</v>
      </c>
      <c r="FX6" s="44">
        <f t="shared" si="28"/>
        <v>0.08845313751574668</v>
      </c>
      <c r="FY6" s="46">
        <f t="shared" si="37"/>
        <v>0.013370125585317916</v>
      </c>
      <c r="FZ6" s="46">
        <f>SUM(FS6:FY6)</f>
        <v>1</v>
      </c>
      <c r="GA6" s="84"/>
      <c r="GB6" s="45">
        <f t="shared" si="38"/>
        <v>-0.10854088736427872</v>
      </c>
      <c r="GC6" s="44">
        <f t="shared" si="39"/>
        <v>0.08997209444277038</v>
      </c>
      <c r="GD6" s="44">
        <f t="shared" si="40"/>
        <v>-0.017171742738439175</v>
      </c>
      <c r="GE6" s="46">
        <f t="shared" si="41"/>
        <v>-0.0357405356599475</v>
      </c>
      <c r="GF6" s="44">
        <f t="shared" si="42"/>
        <v>-0.009575130579100893</v>
      </c>
      <c r="GG6" s="44">
        <f t="shared" si="43"/>
        <v>-0.032458868783789924</v>
      </c>
      <c r="GH6" s="44">
        <f t="shared" si="44"/>
        <v>-0.006954211035546248</v>
      </c>
      <c r="GI6" s="44">
        <f t="shared" si="45"/>
        <v>0.027460171107045753</v>
      </c>
      <c r="GJ6" s="44">
        <f t="shared" si="46"/>
        <v>0.047109337458616014</v>
      </c>
      <c r="GK6" s="46">
        <f t="shared" si="47"/>
        <v>0.010159237492722961</v>
      </c>
      <c r="GL6" s="49"/>
      <c r="GM6" s="19"/>
      <c r="GN6" s="46">
        <f t="shared" si="48"/>
        <v>-0.12571263010271788</v>
      </c>
      <c r="GO6" s="46">
        <v>0.08997209444277038</v>
      </c>
      <c r="GP6" s="46">
        <f t="shared" si="49"/>
        <v>-0.0357405356599475</v>
      </c>
    </row>
    <row r="7" spans="1:198" ht="12" customHeight="1" hidden="1" outlineLevel="2">
      <c r="A7" s="3">
        <v>7</v>
      </c>
      <c r="B7" s="1">
        <v>8</v>
      </c>
      <c r="C7" s="1">
        <v>1</v>
      </c>
      <c r="E7" s="147">
        <v>11002</v>
      </c>
      <c r="F7" s="40" t="s">
        <v>80</v>
      </c>
      <c r="G7" s="42">
        <v>1410</v>
      </c>
      <c r="H7" s="41">
        <v>1265</v>
      </c>
      <c r="I7" s="43">
        <v>1234</v>
      </c>
      <c r="J7" s="40"/>
      <c r="K7" s="41">
        <v>131</v>
      </c>
      <c r="L7" s="41"/>
      <c r="M7" s="41"/>
      <c r="N7" s="40">
        <v>131</v>
      </c>
      <c r="O7" s="41">
        <v>276</v>
      </c>
      <c r="P7" s="41">
        <v>21</v>
      </c>
      <c r="Q7" s="41"/>
      <c r="R7" s="41">
        <v>297</v>
      </c>
      <c r="S7" s="40">
        <v>428</v>
      </c>
      <c r="T7" s="42"/>
      <c r="U7" s="41">
        <v>251</v>
      </c>
      <c r="V7" s="41"/>
      <c r="W7" s="43"/>
      <c r="X7" s="41">
        <v>251</v>
      </c>
      <c r="Y7" s="42"/>
      <c r="Z7" s="43">
        <v>158</v>
      </c>
      <c r="AA7" s="40">
        <v>158</v>
      </c>
      <c r="AB7" s="41"/>
      <c r="AC7" s="41">
        <v>160</v>
      </c>
      <c r="AD7" s="40">
        <v>160</v>
      </c>
      <c r="AE7" s="42"/>
      <c r="AF7" s="43">
        <v>208</v>
      </c>
      <c r="AG7" s="40">
        <v>208</v>
      </c>
      <c r="AH7" s="41">
        <v>10</v>
      </c>
      <c r="AI7" s="41">
        <v>19</v>
      </c>
      <c r="AJ7" s="41"/>
      <c r="AK7" s="41"/>
      <c r="AL7" s="40">
        <v>29</v>
      </c>
      <c r="AM7" s="42"/>
      <c r="AN7" s="41"/>
      <c r="AO7" s="41"/>
      <c r="AP7" s="41"/>
      <c r="AQ7" s="43"/>
      <c r="AR7" s="43">
        <v>0</v>
      </c>
      <c r="AS7" s="41"/>
      <c r="AT7" s="45">
        <v>0.10615883306320907</v>
      </c>
      <c r="AU7" s="44">
        <v>0.22366288492706646</v>
      </c>
      <c r="AV7" s="44">
        <v>0.017017828200972446</v>
      </c>
      <c r="AW7" s="46">
        <f t="shared" si="0"/>
        <v>0.346839546191248</v>
      </c>
      <c r="AX7" s="44">
        <v>0.2034035656401945</v>
      </c>
      <c r="AY7" s="44">
        <v>0.1280388978930308</v>
      </c>
      <c r="AZ7" s="44">
        <v>0.12965964343598055</v>
      </c>
      <c r="BA7" s="44">
        <v>0.1685575364667747</v>
      </c>
      <c r="BB7" s="44">
        <v>0.01539708265802269</v>
      </c>
      <c r="BC7" s="46">
        <f t="shared" si="30"/>
        <v>0.008103727714748765</v>
      </c>
      <c r="BD7" s="46"/>
      <c r="BE7" s="40"/>
      <c r="BF7" s="40"/>
      <c r="BG7" s="1"/>
      <c r="BH7" s="1"/>
      <c r="BI7" s="34">
        <v>0</v>
      </c>
      <c r="BJ7" s="40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34"/>
      <c r="CL7" s="35">
        <v>0</v>
      </c>
      <c r="CM7" s="36">
        <v>0</v>
      </c>
      <c r="CN7" s="1">
        <v>0</v>
      </c>
      <c r="CO7" s="34">
        <v>0</v>
      </c>
      <c r="CP7" s="34">
        <v>0</v>
      </c>
      <c r="CQ7" s="34">
        <f t="shared" si="31"/>
        <v>0</v>
      </c>
      <c r="CR7" s="34">
        <f t="shared" si="32"/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34">
        <f t="shared" si="33"/>
        <v>0</v>
      </c>
      <c r="CY7" s="40"/>
      <c r="DC7" s="37"/>
      <c r="DD7" s="83"/>
      <c r="DE7" s="83"/>
      <c r="DG7" s="38"/>
      <c r="DI7" s="37"/>
      <c r="DJ7" s="37"/>
      <c r="DK7" s="83">
        <f t="shared" si="1"/>
        <v>0</v>
      </c>
      <c r="DL7" s="4" t="e">
        <f t="shared" si="2"/>
        <v>#DIV/0!</v>
      </c>
      <c r="DM7" s="37" t="e">
        <f t="shared" si="34"/>
        <v>#DIV/0!</v>
      </c>
      <c r="DN7" s="41"/>
      <c r="DO7" s="83"/>
      <c r="DP7" s="38"/>
      <c r="DQ7" s="38">
        <f t="shared" si="35"/>
        <v>-0.017017828200972446</v>
      </c>
      <c r="DR7" s="48">
        <f t="shared" si="3"/>
        <v>0.017017828200972446</v>
      </c>
      <c r="DS7" s="14"/>
      <c r="DT7" s="38"/>
      <c r="DV7" s="37"/>
      <c r="DX7" s="37"/>
      <c r="DY7" s="38"/>
      <c r="DZ7" s="40"/>
      <c r="EA7" s="40"/>
      <c r="EB7" s="42">
        <v>2743</v>
      </c>
      <c r="EC7" s="42">
        <v>2079</v>
      </c>
      <c r="ED7" s="42">
        <v>1944</v>
      </c>
      <c r="EE7" s="42">
        <v>321</v>
      </c>
      <c r="EF7" s="41">
        <v>101</v>
      </c>
      <c r="EG7" s="41">
        <v>453</v>
      </c>
      <c r="EH7" s="40">
        <v>197</v>
      </c>
      <c r="EI7" s="42">
        <v>546</v>
      </c>
      <c r="EJ7" s="41">
        <v>219</v>
      </c>
      <c r="EK7" s="41">
        <v>57</v>
      </c>
      <c r="EL7" s="41">
        <v>6</v>
      </c>
      <c r="EM7" s="43">
        <v>19</v>
      </c>
      <c r="EN7" s="40">
        <v>25</v>
      </c>
      <c r="EO7" s="40"/>
      <c r="EP7" s="40"/>
      <c r="EQ7" s="40"/>
      <c r="ER7" s="40"/>
      <c r="ES7" s="40"/>
      <c r="ET7" s="40">
        <f>SUM(EL7:ES7)</f>
        <v>50</v>
      </c>
      <c r="EU7" s="40">
        <f>SUM(EE7:EK7)+ET7</f>
        <v>1944</v>
      </c>
      <c r="EV7" s="40"/>
      <c r="EW7" s="45">
        <f t="shared" si="5"/>
        <v>0.16512345679012347</v>
      </c>
      <c r="EX7" s="44">
        <f t="shared" si="6"/>
        <v>0.051954732510288065</v>
      </c>
      <c r="EY7" s="44">
        <f t="shared" si="7"/>
        <v>0.2330246913580247</v>
      </c>
      <c r="EZ7" s="46">
        <f t="shared" si="8"/>
        <v>0.10133744855967078</v>
      </c>
      <c r="FA7" s="84">
        <f t="shared" si="9"/>
        <v>0.2808641975308642</v>
      </c>
      <c r="FB7" s="57">
        <f t="shared" si="10"/>
        <v>0.11265432098765432</v>
      </c>
      <c r="FC7" s="57">
        <f t="shared" si="11"/>
        <v>0.029320987654320986</v>
      </c>
      <c r="FD7" s="57">
        <f t="shared" si="12"/>
        <v>0.0030864197530864196</v>
      </c>
      <c r="FE7" s="48">
        <f t="shared" si="13"/>
        <v>0.00977366255144033</v>
      </c>
      <c r="FF7" s="47">
        <f t="shared" si="14"/>
        <v>0.01286008230452675</v>
      </c>
      <c r="FG7" s="47">
        <f t="shared" si="15"/>
        <v>0</v>
      </c>
      <c r="FH7" s="47">
        <f t="shared" si="16"/>
        <v>0</v>
      </c>
      <c r="FI7" s="47">
        <f t="shared" si="17"/>
        <v>0</v>
      </c>
      <c r="FJ7" s="47">
        <f t="shared" si="18"/>
        <v>0</v>
      </c>
      <c r="FK7" s="47">
        <f t="shared" si="19"/>
        <v>0</v>
      </c>
      <c r="FL7" s="47">
        <f>SUM(FD7:FK7)</f>
        <v>0.0257201646090535</v>
      </c>
      <c r="FM7" s="47">
        <f>SUM(EW7:FK7)</f>
        <v>1</v>
      </c>
      <c r="FN7" s="47">
        <f t="shared" si="36"/>
        <v>0.33281893004115226</v>
      </c>
      <c r="FO7" s="47"/>
      <c r="FP7" s="45">
        <f t="shared" si="20"/>
        <v>0.051954732510288065</v>
      </c>
      <c r="FQ7" s="44">
        <f t="shared" si="21"/>
        <v>0.2808641975308642</v>
      </c>
      <c r="FR7" s="44">
        <f t="shared" si="22"/>
        <v>0</v>
      </c>
      <c r="FS7" s="46">
        <f t="shared" si="23"/>
        <v>0.33281893004115226</v>
      </c>
      <c r="FT7" s="44">
        <f t="shared" si="24"/>
        <v>0.2330246913580247</v>
      </c>
      <c r="FU7" s="44">
        <f t="shared" si="25"/>
        <v>0.10133744855967078</v>
      </c>
      <c r="FV7" s="44">
        <f t="shared" si="26"/>
        <v>0.11265432098765432</v>
      </c>
      <c r="FW7" s="44">
        <f t="shared" si="27"/>
        <v>0.16512345679012347</v>
      </c>
      <c r="FX7" s="44">
        <f t="shared" si="28"/>
        <v>0.029320987654320986</v>
      </c>
      <c r="FY7" s="46">
        <f t="shared" si="37"/>
        <v>0.0257201646090535</v>
      </c>
      <c r="FZ7" s="46">
        <f>SUM(FS7:FY7)</f>
        <v>1</v>
      </c>
      <c r="GA7" s="84"/>
      <c r="GB7" s="45">
        <f t="shared" si="38"/>
        <v>-0.054204100552921006</v>
      </c>
      <c r="GC7" s="44">
        <f t="shared" si="39"/>
        <v>0.057201312603797766</v>
      </c>
      <c r="GD7" s="44">
        <f t="shared" si="40"/>
        <v>-0.017017828200972446</v>
      </c>
      <c r="GE7" s="46">
        <f t="shared" si="41"/>
        <v>-0.014020616150095755</v>
      </c>
      <c r="GF7" s="44">
        <f t="shared" si="42"/>
        <v>0.02962112571783021</v>
      </c>
      <c r="GG7" s="44">
        <f t="shared" si="43"/>
        <v>-0.026701449333360022</v>
      </c>
      <c r="GH7" s="44">
        <f t="shared" si="44"/>
        <v>-0.017005322448326227</v>
      </c>
      <c r="GI7" s="44">
        <f t="shared" si="45"/>
        <v>-0.0034340796766512416</v>
      </c>
      <c r="GJ7" s="44">
        <f t="shared" si="46"/>
        <v>0.013923904996298296</v>
      </c>
      <c r="GK7" s="46">
        <f t="shared" si="47"/>
        <v>0.017616436894304734</v>
      </c>
      <c r="GL7" s="47"/>
      <c r="GM7" s="40"/>
      <c r="GN7" s="46">
        <f t="shared" si="48"/>
        <v>-0.07122192875389345</v>
      </c>
      <c r="GO7" s="46">
        <v>0.057201312603797766</v>
      </c>
      <c r="GP7" s="46">
        <f t="shared" si="49"/>
        <v>-0.014020616150095686</v>
      </c>
    </row>
    <row r="8" spans="1:198" ht="12" customHeight="1" hidden="1" outlineLevel="2">
      <c r="A8" s="3">
        <v>8</v>
      </c>
      <c r="B8" s="1">
        <v>9</v>
      </c>
      <c r="C8" s="1">
        <v>1</v>
      </c>
      <c r="E8" s="147">
        <v>11005</v>
      </c>
      <c r="F8" s="40" t="s">
        <v>81</v>
      </c>
      <c r="G8" s="42">
        <v>44682</v>
      </c>
      <c r="H8" s="41">
        <v>40045</v>
      </c>
      <c r="I8" s="43">
        <v>38303</v>
      </c>
      <c r="J8" s="40"/>
      <c r="K8" s="41">
        <v>7215</v>
      </c>
      <c r="L8" s="41"/>
      <c r="M8" s="41"/>
      <c r="N8" s="40">
        <v>7215</v>
      </c>
      <c r="O8" s="41">
        <v>11186</v>
      </c>
      <c r="P8" s="41">
        <v>920</v>
      </c>
      <c r="Q8" s="41"/>
      <c r="R8" s="41">
        <v>12106</v>
      </c>
      <c r="S8" s="40">
        <v>19321</v>
      </c>
      <c r="T8" s="42"/>
      <c r="U8" s="41">
        <v>3780</v>
      </c>
      <c r="V8" s="41"/>
      <c r="W8" s="43"/>
      <c r="X8" s="41">
        <v>3780</v>
      </c>
      <c r="Y8" s="42"/>
      <c r="Z8" s="43">
        <v>6960</v>
      </c>
      <c r="AA8" s="40">
        <v>6960</v>
      </c>
      <c r="AB8" s="41"/>
      <c r="AC8" s="41">
        <v>5164</v>
      </c>
      <c r="AD8" s="40">
        <v>5164</v>
      </c>
      <c r="AE8" s="42"/>
      <c r="AF8" s="43">
        <v>2361</v>
      </c>
      <c r="AG8" s="40">
        <v>2361</v>
      </c>
      <c r="AH8" s="41">
        <v>93</v>
      </c>
      <c r="AI8" s="41">
        <v>624</v>
      </c>
      <c r="AJ8" s="41"/>
      <c r="AK8" s="41"/>
      <c r="AL8" s="40">
        <v>717</v>
      </c>
      <c r="AM8" s="42"/>
      <c r="AN8" s="41"/>
      <c r="AO8" s="41"/>
      <c r="AP8" s="41"/>
      <c r="AQ8" s="43"/>
      <c r="AR8" s="43">
        <v>0</v>
      </c>
      <c r="AS8" s="41"/>
      <c r="AT8" s="45">
        <v>0.18836644649244186</v>
      </c>
      <c r="AU8" s="44">
        <v>0.29203978800616137</v>
      </c>
      <c r="AV8" s="44">
        <v>0.02401900634415059</v>
      </c>
      <c r="AW8" s="46">
        <f t="shared" si="0"/>
        <v>0.5044252408427538</v>
      </c>
      <c r="AX8" s="44">
        <v>0.09868678693574916</v>
      </c>
      <c r="AY8" s="44">
        <v>0.1817090045166175</v>
      </c>
      <c r="AZ8" s="44">
        <v>0.1348197269143409</v>
      </c>
      <c r="BA8" s="44">
        <v>0.06164008041145602</v>
      </c>
      <c r="BB8" s="44">
        <v>0.01629115212907605</v>
      </c>
      <c r="BC8" s="46">
        <f t="shared" si="30"/>
        <v>0.0024280082500065525</v>
      </c>
      <c r="BD8" s="46"/>
      <c r="BE8" s="40"/>
      <c r="BF8" s="40"/>
      <c r="BG8" s="18"/>
      <c r="BH8" s="18"/>
      <c r="BI8" s="19">
        <v>39268</v>
      </c>
      <c r="BJ8" s="40"/>
      <c r="BK8" s="18">
        <v>3267</v>
      </c>
      <c r="BL8" s="18">
        <v>13535</v>
      </c>
      <c r="BM8" s="18">
        <v>5461</v>
      </c>
      <c r="BN8" s="18">
        <v>0</v>
      </c>
      <c r="BO8" s="18">
        <v>7024</v>
      </c>
      <c r="BP8" s="18">
        <v>2981</v>
      </c>
      <c r="BQ8" s="18">
        <v>6081</v>
      </c>
      <c r="BR8" s="18">
        <v>919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9"/>
      <c r="CL8" s="17">
        <v>5461</v>
      </c>
      <c r="CM8" s="20">
        <v>13535</v>
      </c>
      <c r="CN8" s="18">
        <v>18996</v>
      </c>
      <c r="CO8" s="19">
        <v>919</v>
      </c>
      <c r="CP8" s="19">
        <v>0</v>
      </c>
      <c r="CQ8" s="19">
        <f t="shared" si="31"/>
        <v>0</v>
      </c>
      <c r="CR8" s="19">
        <f t="shared" si="32"/>
        <v>0</v>
      </c>
      <c r="CS8" s="18">
        <v>3267</v>
      </c>
      <c r="CT8" s="18">
        <v>7024</v>
      </c>
      <c r="CU8" s="18">
        <v>2981</v>
      </c>
      <c r="CV8" s="18">
        <v>0</v>
      </c>
      <c r="CW8" s="18">
        <v>6081</v>
      </c>
      <c r="CX8" s="19">
        <f t="shared" si="33"/>
        <v>0</v>
      </c>
      <c r="CY8" s="40"/>
      <c r="CZ8" s="58">
        <v>0.1390699806458185</v>
      </c>
      <c r="DA8" s="58">
        <v>0.34468269328715495</v>
      </c>
      <c r="DB8" s="58"/>
      <c r="DC8" s="49">
        <v>0.4837526739329734</v>
      </c>
      <c r="DD8" s="82">
        <v>0.08319751451563615</v>
      </c>
      <c r="DE8" s="82">
        <v>0.17887338290720178</v>
      </c>
      <c r="DF8" s="58">
        <v>0.15485891820311704</v>
      </c>
      <c r="DG8" s="26">
        <v>0.07591423041662422</v>
      </c>
      <c r="DH8" s="58">
        <v>0.023403280024447387</v>
      </c>
      <c r="DI8" s="49"/>
      <c r="DJ8" s="49">
        <v>0</v>
      </c>
      <c r="DK8" s="82">
        <f t="shared" si="1"/>
        <v>0</v>
      </c>
      <c r="DL8" s="58">
        <f t="shared" si="2"/>
        <v>0</v>
      </c>
      <c r="DM8" s="49">
        <f t="shared" si="34"/>
        <v>0</v>
      </c>
      <c r="DN8" s="41"/>
      <c r="DO8" s="82">
        <v>-0.049296465846623366</v>
      </c>
      <c r="DP8" s="26">
        <v>0.05264290528099358</v>
      </c>
      <c r="DQ8" s="26">
        <f t="shared" si="35"/>
        <v>-0.02401900634415059</v>
      </c>
      <c r="DR8" s="48">
        <f t="shared" si="3"/>
        <v>0.003346439434370213</v>
      </c>
      <c r="DS8" s="14">
        <f aca="true" t="shared" si="50" ref="DS8:DS44">SUM(DO8:DQ8)</f>
        <v>-0.020672566909780376</v>
      </c>
      <c r="DT8" s="26">
        <v>0.0071121278953713354</v>
      </c>
      <c r="DU8" s="58">
        <v>-0.015489272420113012</v>
      </c>
      <c r="DV8" s="49">
        <v>-0.0028356216094157227</v>
      </c>
      <c r="DW8" s="58">
        <v>0.014274150005168199</v>
      </c>
      <c r="DX8" s="49"/>
      <c r="DY8" s="26">
        <f aca="true" t="shared" si="51" ref="DY8:DY44">DF8-AZ8</f>
        <v>0.020039191288776126</v>
      </c>
      <c r="DZ8" s="40"/>
      <c r="EA8" s="40"/>
      <c r="EB8" s="42">
        <v>45852</v>
      </c>
      <c r="EC8" s="42">
        <v>41434</v>
      </c>
      <c r="ED8" s="42">
        <v>39872</v>
      </c>
      <c r="EE8" s="42">
        <v>3185</v>
      </c>
      <c r="EF8" s="41">
        <v>3144</v>
      </c>
      <c r="EG8" s="41">
        <v>3643</v>
      </c>
      <c r="EH8" s="40">
        <v>6370</v>
      </c>
      <c r="EI8" s="42">
        <v>15533</v>
      </c>
      <c r="EJ8" s="41">
        <v>6007</v>
      </c>
      <c r="EK8" s="41">
        <v>1451</v>
      </c>
      <c r="EL8" s="41">
        <v>109</v>
      </c>
      <c r="EM8" s="43">
        <v>46</v>
      </c>
      <c r="EN8" s="40">
        <v>384</v>
      </c>
      <c r="EO8" s="40"/>
      <c r="EP8" s="40"/>
      <c r="EQ8" s="40"/>
      <c r="ER8" s="40"/>
      <c r="ES8" s="40"/>
      <c r="ET8" s="40">
        <f>SUM(EL8:ES8)</f>
        <v>539</v>
      </c>
      <c r="EU8" s="40">
        <f>SUM(EE8:EK8)+ET8</f>
        <v>39872</v>
      </c>
      <c r="EV8" s="40"/>
      <c r="EW8" s="45">
        <f t="shared" si="5"/>
        <v>0.07988061797752809</v>
      </c>
      <c r="EX8" s="44">
        <f t="shared" si="6"/>
        <v>0.07885232744783306</v>
      </c>
      <c r="EY8" s="44">
        <f t="shared" si="7"/>
        <v>0.09136737560192616</v>
      </c>
      <c r="EZ8" s="46">
        <f t="shared" si="8"/>
        <v>0.15976123595505617</v>
      </c>
      <c r="FA8" s="84">
        <f t="shared" si="9"/>
        <v>0.38957162921348315</v>
      </c>
      <c r="FB8" s="57">
        <f t="shared" si="10"/>
        <v>0.15065710272873195</v>
      </c>
      <c r="FC8" s="57">
        <f t="shared" si="11"/>
        <v>0.03639145264847512</v>
      </c>
      <c r="FD8" s="57">
        <f t="shared" si="12"/>
        <v>0.0027337479935794543</v>
      </c>
      <c r="FE8" s="48">
        <f t="shared" si="13"/>
        <v>0.0011536918138041734</v>
      </c>
      <c r="FF8" s="47">
        <f t="shared" si="14"/>
        <v>0.009630818619582664</v>
      </c>
      <c r="FG8" s="47">
        <f t="shared" si="15"/>
        <v>0</v>
      </c>
      <c r="FH8" s="47">
        <f t="shared" si="16"/>
        <v>0</v>
      </c>
      <c r="FI8" s="47">
        <f t="shared" si="17"/>
        <v>0</v>
      </c>
      <c r="FJ8" s="47">
        <f t="shared" si="18"/>
        <v>0</v>
      </c>
      <c r="FK8" s="47">
        <f t="shared" si="19"/>
        <v>0</v>
      </c>
      <c r="FL8" s="47">
        <f>SUM(FD8:FK8)</f>
        <v>0.013518258426966292</v>
      </c>
      <c r="FM8" s="47">
        <f>SUM(EW8:FK8)</f>
        <v>1</v>
      </c>
      <c r="FN8" s="47">
        <f t="shared" si="36"/>
        <v>0.4684239566613162</v>
      </c>
      <c r="FO8" s="47"/>
      <c r="FP8" s="45">
        <f t="shared" si="20"/>
        <v>0.07885232744783306</v>
      </c>
      <c r="FQ8" s="44">
        <f t="shared" si="21"/>
        <v>0.38957162921348315</v>
      </c>
      <c r="FR8" s="44">
        <f t="shared" si="22"/>
        <v>0</v>
      </c>
      <c r="FS8" s="46">
        <f t="shared" si="23"/>
        <v>0.4684239566613162</v>
      </c>
      <c r="FT8" s="44">
        <f t="shared" si="24"/>
        <v>0.09136737560192616</v>
      </c>
      <c r="FU8" s="44">
        <f t="shared" si="25"/>
        <v>0.15976123595505617</v>
      </c>
      <c r="FV8" s="44">
        <f t="shared" si="26"/>
        <v>0.15065710272873195</v>
      </c>
      <c r="FW8" s="44">
        <f t="shared" si="27"/>
        <v>0.07988061797752809</v>
      </c>
      <c r="FX8" s="44">
        <f t="shared" si="28"/>
        <v>0.03639145264847512</v>
      </c>
      <c r="FY8" s="46">
        <f t="shared" si="37"/>
        <v>0.013518258426966292</v>
      </c>
      <c r="FZ8" s="46">
        <f>SUM(FS8:FY8)</f>
        <v>1</v>
      </c>
      <c r="GA8" s="84"/>
      <c r="GB8" s="45">
        <f t="shared" si="38"/>
        <v>-0.1095141190446088</v>
      </c>
      <c r="GC8" s="44">
        <f t="shared" si="39"/>
        <v>0.09753184120732178</v>
      </c>
      <c r="GD8" s="44">
        <f t="shared" si="40"/>
        <v>-0.02401900634415059</v>
      </c>
      <c r="GE8" s="46">
        <f t="shared" si="41"/>
        <v>-0.036001284181437554</v>
      </c>
      <c r="GF8" s="44">
        <f t="shared" si="42"/>
        <v>-0.007319411333822995</v>
      </c>
      <c r="GG8" s="44">
        <f t="shared" si="43"/>
        <v>-0.02194776856156133</v>
      </c>
      <c r="GH8" s="44">
        <f t="shared" si="44"/>
        <v>0.01583737581439104</v>
      </c>
      <c r="GI8" s="44">
        <f t="shared" si="45"/>
        <v>0.018240537566072065</v>
      </c>
      <c r="GJ8" s="44">
        <f t="shared" si="46"/>
        <v>0.020100300519399067</v>
      </c>
      <c r="GK8" s="46">
        <f t="shared" si="47"/>
        <v>0.01109025017695974</v>
      </c>
      <c r="GL8" s="47"/>
      <c r="GM8" s="40"/>
      <c r="GN8" s="46">
        <f t="shared" si="48"/>
        <v>-0.1335331253887594</v>
      </c>
      <c r="GO8" s="46">
        <v>0.09753184120732178</v>
      </c>
      <c r="GP8" s="46">
        <f t="shared" si="49"/>
        <v>-0.03600128418143761</v>
      </c>
    </row>
    <row r="9" spans="1:198" ht="12" customHeight="1" hidden="1" outlineLevel="2">
      <c r="A9" s="3">
        <v>14</v>
      </c>
      <c r="B9" s="1">
        <v>15</v>
      </c>
      <c r="C9" s="1">
        <v>1</v>
      </c>
      <c r="E9" s="147">
        <v>11009</v>
      </c>
      <c r="F9" s="40" t="s">
        <v>82</v>
      </c>
      <c r="G9" s="17">
        <v>69487</v>
      </c>
      <c r="H9" s="18">
        <v>62744</v>
      </c>
      <c r="I9" s="20">
        <v>59829</v>
      </c>
      <c r="J9" s="19"/>
      <c r="K9" s="18">
        <v>9635</v>
      </c>
      <c r="L9" s="18"/>
      <c r="M9" s="18"/>
      <c r="N9" s="19">
        <v>9635</v>
      </c>
      <c r="O9" s="18">
        <v>20338</v>
      </c>
      <c r="P9" s="18">
        <v>1366</v>
      </c>
      <c r="Q9" s="18"/>
      <c r="R9" s="18">
        <v>21704</v>
      </c>
      <c r="S9" s="19">
        <v>31339</v>
      </c>
      <c r="T9" s="17"/>
      <c r="U9" s="18">
        <v>6337</v>
      </c>
      <c r="V9" s="18"/>
      <c r="W9" s="20"/>
      <c r="X9" s="18">
        <v>6337</v>
      </c>
      <c r="Y9" s="17"/>
      <c r="Z9" s="20">
        <v>6302</v>
      </c>
      <c r="AA9" s="19">
        <v>6302</v>
      </c>
      <c r="AB9" s="18"/>
      <c r="AC9" s="18">
        <v>11530</v>
      </c>
      <c r="AD9" s="19">
        <v>11530</v>
      </c>
      <c r="AE9" s="17"/>
      <c r="AF9" s="20">
        <v>3432</v>
      </c>
      <c r="AG9" s="19">
        <v>3432</v>
      </c>
      <c r="AH9" s="18">
        <v>123</v>
      </c>
      <c r="AI9" s="18">
        <v>766</v>
      </c>
      <c r="AJ9" s="18"/>
      <c r="AK9" s="18"/>
      <c r="AL9" s="40">
        <v>889</v>
      </c>
      <c r="AM9" s="17"/>
      <c r="AN9" s="18"/>
      <c r="AO9" s="18"/>
      <c r="AP9" s="18"/>
      <c r="AQ9" s="20"/>
      <c r="AR9" s="20">
        <v>0</v>
      </c>
      <c r="AS9" s="18"/>
      <c r="AT9" s="22">
        <v>0.16104230389944676</v>
      </c>
      <c r="AU9" s="21">
        <v>0.33993548279262564</v>
      </c>
      <c r="AV9" s="21">
        <v>0.022831737117451404</v>
      </c>
      <c r="AW9" s="23">
        <f t="shared" si="0"/>
        <v>0.5238095238095238</v>
      </c>
      <c r="AX9" s="21">
        <v>0.10591853448996306</v>
      </c>
      <c r="AY9" s="21">
        <v>0.10533353390496247</v>
      </c>
      <c r="AZ9" s="21">
        <v>0.19271590700162128</v>
      </c>
      <c r="BA9" s="21">
        <v>0.057363485934914506</v>
      </c>
      <c r="BB9" s="21">
        <v>0.012803155660298517</v>
      </c>
      <c r="BC9" s="23">
        <f t="shared" si="30"/>
        <v>0.0020558591987164254</v>
      </c>
      <c r="BD9" s="23"/>
      <c r="BE9" s="19"/>
      <c r="BF9" s="19"/>
      <c r="BG9" s="18"/>
      <c r="BH9" s="18"/>
      <c r="BI9" s="19">
        <v>61353</v>
      </c>
      <c r="BJ9" s="19"/>
      <c r="BK9" s="18">
        <v>6104</v>
      </c>
      <c r="BL9" s="18">
        <v>22247</v>
      </c>
      <c r="BM9" s="18">
        <v>6234</v>
      </c>
      <c r="BN9" s="18">
        <v>0</v>
      </c>
      <c r="BO9" s="18">
        <v>6216</v>
      </c>
      <c r="BP9" s="18">
        <v>3961</v>
      </c>
      <c r="BQ9" s="18">
        <v>14867</v>
      </c>
      <c r="BR9" s="18">
        <v>917</v>
      </c>
      <c r="BS9" s="18">
        <v>807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9"/>
      <c r="CL9" s="17">
        <v>6234</v>
      </c>
      <c r="CM9" s="20">
        <v>22247</v>
      </c>
      <c r="CN9" s="18">
        <v>28481</v>
      </c>
      <c r="CO9" s="19">
        <v>917</v>
      </c>
      <c r="CP9" s="19">
        <v>807</v>
      </c>
      <c r="CQ9" s="19">
        <f t="shared" si="31"/>
        <v>0</v>
      </c>
      <c r="CR9" s="19">
        <f t="shared" si="32"/>
        <v>0</v>
      </c>
      <c r="CS9" s="18">
        <v>6104</v>
      </c>
      <c r="CT9" s="18">
        <v>6216</v>
      </c>
      <c r="CU9" s="18">
        <v>3961</v>
      </c>
      <c r="CV9" s="18">
        <v>0</v>
      </c>
      <c r="CW9" s="18">
        <v>14867</v>
      </c>
      <c r="CX9" s="19">
        <f t="shared" si="33"/>
        <v>0</v>
      </c>
      <c r="CY9" s="19"/>
      <c r="CZ9" s="58">
        <v>0.10160872328981468</v>
      </c>
      <c r="DA9" s="58">
        <v>0.3626065555066582</v>
      </c>
      <c r="DB9" s="58"/>
      <c r="DC9" s="49">
        <v>0.4642152787964729</v>
      </c>
      <c r="DD9" s="82">
        <v>0.09948983749775887</v>
      </c>
      <c r="DE9" s="82">
        <v>0.10131533910322234</v>
      </c>
      <c r="DF9" s="58">
        <v>0.2423190390037977</v>
      </c>
      <c r="DG9" s="26">
        <v>0.06456082017179274</v>
      </c>
      <c r="DH9" s="58">
        <v>0.014946294394732124</v>
      </c>
      <c r="DI9" s="49"/>
      <c r="DJ9" s="49">
        <v>0.013153391032223363</v>
      </c>
      <c r="DK9" s="82">
        <f t="shared" si="1"/>
        <v>0</v>
      </c>
      <c r="DL9" s="58">
        <f t="shared" si="2"/>
        <v>0</v>
      </c>
      <c r="DM9" s="49">
        <f t="shared" si="34"/>
        <v>0</v>
      </c>
      <c r="DN9" s="18"/>
      <c r="DO9" s="82">
        <v>-0.05943358060963208</v>
      </c>
      <c r="DP9" s="26">
        <v>0.02267107271403257</v>
      </c>
      <c r="DQ9" s="26">
        <f t="shared" si="35"/>
        <v>-0.022831737117451404</v>
      </c>
      <c r="DR9" s="48">
        <f t="shared" si="3"/>
        <v>-0.03676250789559951</v>
      </c>
      <c r="DS9" s="14">
        <f t="shared" si="50"/>
        <v>-0.05959424501305091</v>
      </c>
      <c r="DT9" s="26">
        <v>0.002143138734433607</v>
      </c>
      <c r="DU9" s="58">
        <v>-0.0064286969922041914</v>
      </c>
      <c r="DV9" s="49">
        <v>-0.004018194801740135</v>
      </c>
      <c r="DW9" s="58">
        <v>0.007197334236878232</v>
      </c>
      <c r="DX9" s="49"/>
      <c r="DY9" s="26">
        <f t="shared" si="51"/>
        <v>0.04960313200217642</v>
      </c>
      <c r="DZ9" s="19"/>
      <c r="EA9" s="19"/>
      <c r="EB9" s="17">
        <v>72546</v>
      </c>
      <c r="EC9" s="17">
        <v>65641</v>
      </c>
      <c r="ED9" s="17">
        <v>63183</v>
      </c>
      <c r="EE9" s="17">
        <v>4613</v>
      </c>
      <c r="EF9" s="18">
        <v>4546</v>
      </c>
      <c r="EG9" s="18">
        <v>5628</v>
      </c>
      <c r="EH9" s="19">
        <v>4770</v>
      </c>
      <c r="EI9" s="17">
        <v>27633</v>
      </c>
      <c r="EJ9" s="18">
        <v>13292</v>
      </c>
      <c r="EK9" s="18">
        <v>1849</v>
      </c>
      <c r="EL9" s="18">
        <v>154</v>
      </c>
      <c r="EM9" s="20">
        <v>50</v>
      </c>
      <c r="EN9" s="19">
        <v>648</v>
      </c>
      <c r="EO9" s="19"/>
      <c r="EP9" s="19"/>
      <c r="EQ9" s="19"/>
      <c r="ER9" s="19"/>
      <c r="ES9" s="19"/>
      <c r="ET9" s="19">
        <f>SUM(EL9:ES9)</f>
        <v>852</v>
      </c>
      <c r="EU9" s="19">
        <f>SUM(EE9:EK9)+ET9</f>
        <v>63183</v>
      </c>
      <c r="EV9" s="19"/>
      <c r="EW9" s="22">
        <f t="shared" si="5"/>
        <v>0.07301014513397591</v>
      </c>
      <c r="EX9" s="21">
        <f t="shared" si="6"/>
        <v>0.07194973331434089</v>
      </c>
      <c r="EY9" s="21">
        <f t="shared" si="7"/>
        <v>0.08907459284934238</v>
      </c>
      <c r="EZ9" s="23">
        <f t="shared" si="8"/>
        <v>0.07549499074118038</v>
      </c>
      <c r="FA9" s="82">
        <f t="shared" si="9"/>
        <v>0.4373486539100708</v>
      </c>
      <c r="FB9" s="58">
        <f t="shared" si="10"/>
        <v>0.21037304338192236</v>
      </c>
      <c r="FC9" s="58">
        <f t="shared" si="11"/>
        <v>0.02926420081350996</v>
      </c>
      <c r="FD9" s="58">
        <f t="shared" si="12"/>
        <v>0.002437364480952155</v>
      </c>
      <c r="FE9" s="26">
        <f t="shared" si="13"/>
        <v>0.0007913521042052451</v>
      </c>
      <c r="FF9" s="49">
        <f t="shared" si="14"/>
        <v>0.010255923270499977</v>
      </c>
      <c r="FG9" s="49">
        <f t="shared" si="15"/>
        <v>0</v>
      </c>
      <c r="FH9" s="49">
        <f t="shared" si="16"/>
        <v>0</v>
      </c>
      <c r="FI9" s="49">
        <f t="shared" si="17"/>
        <v>0</v>
      </c>
      <c r="FJ9" s="49">
        <f t="shared" si="18"/>
        <v>0</v>
      </c>
      <c r="FK9" s="49">
        <f t="shared" si="19"/>
        <v>0</v>
      </c>
      <c r="FL9" s="49">
        <f>SUM(FD9:FK9)</f>
        <v>0.013484639855657376</v>
      </c>
      <c r="FM9" s="49">
        <f>SUM(EW9:FK9)</f>
        <v>1.0000000000000002</v>
      </c>
      <c r="FN9" s="49">
        <f t="shared" si="36"/>
        <v>0.5092983872244117</v>
      </c>
      <c r="FO9" s="49"/>
      <c r="FP9" s="22">
        <f t="shared" si="20"/>
        <v>0.07194973331434089</v>
      </c>
      <c r="FQ9" s="21">
        <f t="shared" si="21"/>
        <v>0.4373486539100708</v>
      </c>
      <c r="FR9" s="21">
        <f t="shared" si="22"/>
        <v>0</v>
      </c>
      <c r="FS9" s="23">
        <f t="shared" si="23"/>
        <v>0.5092983872244117</v>
      </c>
      <c r="FT9" s="21">
        <f t="shared" si="24"/>
        <v>0.08907459284934238</v>
      </c>
      <c r="FU9" s="21">
        <f t="shared" si="25"/>
        <v>0.07549499074118038</v>
      </c>
      <c r="FV9" s="21">
        <f t="shared" si="26"/>
        <v>0.21037304338192236</v>
      </c>
      <c r="FW9" s="21">
        <f t="shared" si="27"/>
        <v>0.07301014513397591</v>
      </c>
      <c r="FX9" s="21">
        <f t="shared" si="28"/>
        <v>0.02926420081350996</v>
      </c>
      <c r="FY9" s="23">
        <f t="shared" si="37"/>
        <v>0.013484639855657376</v>
      </c>
      <c r="FZ9" s="23">
        <f>SUM(FS9:FY9)</f>
        <v>1.0000000000000002</v>
      </c>
      <c r="GA9" s="82"/>
      <c r="GB9" s="22">
        <f t="shared" si="38"/>
        <v>-0.08909257058510588</v>
      </c>
      <c r="GC9" s="21">
        <f t="shared" si="39"/>
        <v>0.09741317111744513</v>
      </c>
      <c r="GD9" s="21">
        <f t="shared" si="40"/>
        <v>-0.022831737117451404</v>
      </c>
      <c r="GE9" s="23">
        <f t="shared" si="41"/>
        <v>-0.014511136585112161</v>
      </c>
      <c r="GF9" s="21">
        <f t="shared" si="42"/>
        <v>-0.016843941640620683</v>
      </c>
      <c r="GG9" s="21">
        <f t="shared" si="43"/>
        <v>-0.029838543163782094</v>
      </c>
      <c r="GH9" s="21">
        <f t="shared" si="44"/>
        <v>0.017657136380301086</v>
      </c>
      <c r="GI9" s="21">
        <f t="shared" si="45"/>
        <v>0.015646659199061407</v>
      </c>
      <c r="GJ9" s="21">
        <f t="shared" si="46"/>
        <v>0.016461045153211444</v>
      </c>
      <c r="GK9" s="23">
        <f t="shared" si="47"/>
        <v>0.01142878065694095</v>
      </c>
      <c r="GL9" s="49"/>
      <c r="GM9" s="19"/>
      <c r="GN9" s="23">
        <f t="shared" si="48"/>
        <v>-0.11192430770255728</v>
      </c>
      <c r="GO9" s="23">
        <v>0.09741317111744513</v>
      </c>
      <c r="GP9" s="23">
        <f t="shared" si="49"/>
        <v>-0.014511136585112147</v>
      </c>
    </row>
    <row r="10" spans="1:198" ht="12" customHeight="1" hidden="1" outlineLevel="2">
      <c r="A10" s="3">
        <v>20</v>
      </c>
      <c r="B10" s="1">
        <v>21</v>
      </c>
      <c r="C10" s="1">
        <v>1</v>
      </c>
      <c r="E10" s="147">
        <v>11023</v>
      </c>
      <c r="F10" s="40" t="s">
        <v>83</v>
      </c>
      <c r="G10" s="17">
        <v>86495</v>
      </c>
      <c r="H10" s="18">
        <v>76958</v>
      </c>
      <c r="I10" s="20">
        <v>74227</v>
      </c>
      <c r="J10" s="19"/>
      <c r="K10" s="18">
        <v>13528</v>
      </c>
      <c r="L10" s="18"/>
      <c r="M10" s="18"/>
      <c r="N10" s="19">
        <v>13528</v>
      </c>
      <c r="O10" s="18">
        <v>27093</v>
      </c>
      <c r="P10" s="18">
        <v>1416</v>
      </c>
      <c r="Q10" s="18"/>
      <c r="R10" s="18">
        <v>28509</v>
      </c>
      <c r="S10" s="19">
        <v>42037</v>
      </c>
      <c r="T10" s="17"/>
      <c r="U10" s="18">
        <v>10453</v>
      </c>
      <c r="V10" s="18"/>
      <c r="W10" s="20"/>
      <c r="X10" s="18">
        <v>10453</v>
      </c>
      <c r="Y10" s="17"/>
      <c r="Z10" s="20">
        <v>8013</v>
      </c>
      <c r="AA10" s="19">
        <v>8013</v>
      </c>
      <c r="AB10" s="18"/>
      <c r="AC10" s="18">
        <v>7959</v>
      </c>
      <c r="AD10" s="19">
        <v>7959</v>
      </c>
      <c r="AE10" s="17"/>
      <c r="AF10" s="20">
        <v>4403</v>
      </c>
      <c r="AG10" s="19">
        <v>4403</v>
      </c>
      <c r="AH10" s="18">
        <v>206</v>
      </c>
      <c r="AI10" s="18">
        <v>1156</v>
      </c>
      <c r="AJ10" s="18"/>
      <c r="AK10" s="18"/>
      <c r="AL10" s="40">
        <v>1362</v>
      </c>
      <c r="AM10" s="17"/>
      <c r="AN10" s="18"/>
      <c r="AO10" s="18"/>
      <c r="AP10" s="18"/>
      <c r="AQ10" s="20"/>
      <c r="AR10" s="20">
        <v>0</v>
      </c>
      <c r="AS10" s="18"/>
      <c r="AT10" s="22">
        <v>0.18225174128012717</v>
      </c>
      <c r="AU10" s="21">
        <v>0.36500195346706726</v>
      </c>
      <c r="AV10" s="21">
        <v>0.01907661632559581</v>
      </c>
      <c r="AW10" s="23">
        <f t="shared" si="0"/>
        <v>0.5663303110727902</v>
      </c>
      <c r="AX10" s="21">
        <v>0.14082476726797527</v>
      </c>
      <c r="AY10" s="21">
        <v>0.1079526317916661</v>
      </c>
      <c r="AZ10" s="21">
        <v>0.1072251337114527</v>
      </c>
      <c r="BA10" s="21">
        <v>0.05931803791073329</v>
      </c>
      <c r="BB10" s="21">
        <v>0.015573847791234996</v>
      </c>
      <c r="BC10" s="23">
        <f t="shared" si="30"/>
        <v>0.0027752704541474937</v>
      </c>
      <c r="BD10" s="23"/>
      <c r="BE10" s="19"/>
      <c r="BF10" s="19"/>
      <c r="BG10" s="18"/>
      <c r="BH10" s="18"/>
      <c r="BI10" s="19">
        <v>75143</v>
      </c>
      <c r="BJ10" s="19"/>
      <c r="BK10" s="18">
        <v>10937</v>
      </c>
      <c r="BL10" s="18">
        <v>31408</v>
      </c>
      <c r="BM10" s="18">
        <v>9279</v>
      </c>
      <c r="BN10" s="18">
        <v>0</v>
      </c>
      <c r="BO10" s="18">
        <v>6857</v>
      </c>
      <c r="BP10" s="18">
        <v>5325</v>
      </c>
      <c r="BQ10" s="18">
        <v>9160</v>
      </c>
      <c r="BR10" s="18">
        <v>1294</v>
      </c>
      <c r="BS10" s="18">
        <v>883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9"/>
      <c r="CL10" s="17">
        <v>9279</v>
      </c>
      <c r="CM10" s="20">
        <v>31408</v>
      </c>
      <c r="CN10" s="18">
        <v>40687</v>
      </c>
      <c r="CO10" s="19">
        <v>1294</v>
      </c>
      <c r="CP10" s="19">
        <v>883</v>
      </c>
      <c r="CQ10" s="19">
        <f t="shared" si="31"/>
        <v>0</v>
      </c>
      <c r="CR10" s="19">
        <f t="shared" si="32"/>
        <v>0</v>
      </c>
      <c r="CS10" s="18">
        <v>10937</v>
      </c>
      <c r="CT10" s="18">
        <v>6857</v>
      </c>
      <c r="CU10" s="18">
        <v>5325</v>
      </c>
      <c r="CV10" s="18">
        <v>0</v>
      </c>
      <c r="CW10" s="18">
        <v>9160</v>
      </c>
      <c r="CX10" s="19">
        <f t="shared" si="33"/>
        <v>0</v>
      </c>
      <c r="CY10" s="19"/>
      <c r="CZ10" s="58">
        <v>0.12348455611301119</v>
      </c>
      <c r="DA10" s="58">
        <v>0.4179763916798637</v>
      </c>
      <c r="DB10" s="58"/>
      <c r="DC10" s="49">
        <v>0.5414609477928749</v>
      </c>
      <c r="DD10" s="82">
        <v>0.14554915294837842</v>
      </c>
      <c r="DE10" s="82">
        <v>0.09125267822684748</v>
      </c>
      <c r="DF10" s="58">
        <v>0.1219009089336332</v>
      </c>
      <c r="DG10" s="26">
        <v>0.07086488428729223</v>
      </c>
      <c r="DH10" s="58">
        <v>0.017220499580799277</v>
      </c>
      <c r="DI10" s="49"/>
      <c r="DJ10" s="49">
        <v>0.011750928230174467</v>
      </c>
      <c r="DK10" s="82">
        <f t="shared" si="1"/>
        <v>0</v>
      </c>
      <c r="DL10" s="58">
        <f t="shared" si="2"/>
        <v>0</v>
      </c>
      <c r="DM10" s="49">
        <f t="shared" si="34"/>
        <v>0</v>
      </c>
      <c r="DN10" s="18"/>
      <c r="DO10" s="82">
        <v>-0.05876718516711597</v>
      </c>
      <c r="DP10" s="26">
        <v>0.05297443821279646</v>
      </c>
      <c r="DQ10" s="26">
        <f t="shared" si="35"/>
        <v>-0.01907661632559581</v>
      </c>
      <c r="DR10" s="48">
        <f t="shared" si="3"/>
        <v>-0.005792746954319514</v>
      </c>
      <c r="DS10" s="14">
        <f t="shared" si="50"/>
        <v>-0.024869363279915322</v>
      </c>
      <c r="DT10" s="26">
        <v>0.001646651789564281</v>
      </c>
      <c r="DU10" s="58">
        <v>0.004724385680403148</v>
      </c>
      <c r="DV10" s="49">
        <v>-0.016699953564818626</v>
      </c>
      <c r="DW10" s="58">
        <v>0.011546846376558943</v>
      </c>
      <c r="DX10" s="49"/>
      <c r="DY10" s="26">
        <f t="shared" si="51"/>
        <v>0.014675775222180498</v>
      </c>
      <c r="DZ10" s="19"/>
      <c r="EA10" s="19"/>
      <c r="EB10" s="17">
        <v>87899</v>
      </c>
      <c r="EC10" s="17">
        <v>79581</v>
      </c>
      <c r="ED10" s="17">
        <v>77138</v>
      </c>
      <c r="EE10" s="17">
        <v>6107</v>
      </c>
      <c r="EF10" s="18">
        <v>6332</v>
      </c>
      <c r="EG10" s="18">
        <v>9062</v>
      </c>
      <c r="EH10" s="19">
        <v>6875</v>
      </c>
      <c r="EI10" s="17">
        <v>35636</v>
      </c>
      <c r="EJ10" s="18">
        <v>9351</v>
      </c>
      <c r="EK10" s="18">
        <v>2614</v>
      </c>
      <c r="EL10" s="18">
        <v>186</v>
      </c>
      <c r="EM10" s="20">
        <v>75</v>
      </c>
      <c r="EN10" s="19">
        <v>900</v>
      </c>
      <c r="EO10" s="19"/>
      <c r="EP10" s="19"/>
      <c r="EQ10" s="19"/>
      <c r="ER10" s="19"/>
      <c r="ES10" s="19"/>
      <c r="ET10" s="19">
        <f>SUM(EL10:ES10)</f>
        <v>1161</v>
      </c>
      <c r="EU10" s="19">
        <f>SUM(EE10:EK10)+ET10</f>
        <v>77138</v>
      </c>
      <c r="EV10" s="19"/>
      <c r="EW10" s="22">
        <f t="shared" si="5"/>
        <v>0.07916979957997355</v>
      </c>
      <c r="EX10" s="21">
        <f t="shared" si="6"/>
        <v>0.0820866499001789</v>
      </c>
      <c r="EY10" s="21">
        <f t="shared" si="7"/>
        <v>0.11747776711867043</v>
      </c>
      <c r="EZ10" s="23">
        <f t="shared" si="8"/>
        <v>0.08912598200627447</v>
      </c>
      <c r="FA10" s="82">
        <f t="shared" si="9"/>
        <v>0.4619772356037232</v>
      </c>
      <c r="FB10" s="58">
        <f t="shared" si="10"/>
        <v>0.12122429930773419</v>
      </c>
      <c r="FC10" s="58">
        <f t="shared" si="11"/>
        <v>0.03388731883118567</v>
      </c>
      <c r="FD10" s="58">
        <f t="shared" si="12"/>
        <v>0.002411262931369753</v>
      </c>
      <c r="FE10" s="26">
        <f t="shared" si="13"/>
        <v>0.0009722834400684488</v>
      </c>
      <c r="FF10" s="49">
        <f t="shared" si="14"/>
        <v>0.011667401280821384</v>
      </c>
      <c r="FG10" s="49">
        <f t="shared" si="15"/>
        <v>0</v>
      </c>
      <c r="FH10" s="49">
        <f t="shared" si="16"/>
        <v>0</v>
      </c>
      <c r="FI10" s="49">
        <f t="shared" si="17"/>
        <v>0</v>
      </c>
      <c r="FJ10" s="49">
        <f t="shared" si="18"/>
        <v>0</v>
      </c>
      <c r="FK10" s="49">
        <f t="shared" si="19"/>
        <v>0</v>
      </c>
      <c r="FL10" s="49">
        <f>SUM(FD10:FK10)</f>
        <v>0.015050947652259585</v>
      </c>
      <c r="FM10" s="49">
        <f>SUM(EW10:FK10)</f>
        <v>1</v>
      </c>
      <c r="FN10" s="49">
        <f t="shared" si="36"/>
        <v>0.5440638855039022</v>
      </c>
      <c r="FO10" s="49"/>
      <c r="FP10" s="22">
        <f t="shared" si="20"/>
        <v>0.0820866499001789</v>
      </c>
      <c r="FQ10" s="21">
        <f t="shared" si="21"/>
        <v>0.4619772356037232</v>
      </c>
      <c r="FR10" s="21">
        <f t="shared" si="22"/>
        <v>0</v>
      </c>
      <c r="FS10" s="23">
        <f t="shared" si="23"/>
        <v>0.5440638855039022</v>
      </c>
      <c r="FT10" s="21">
        <f t="shared" si="24"/>
        <v>0.11747776711867043</v>
      </c>
      <c r="FU10" s="21">
        <f t="shared" si="25"/>
        <v>0.08912598200627447</v>
      </c>
      <c r="FV10" s="21">
        <f t="shared" si="26"/>
        <v>0.12122429930773419</v>
      </c>
      <c r="FW10" s="21">
        <f t="shared" si="27"/>
        <v>0.07916979957997355</v>
      </c>
      <c r="FX10" s="21">
        <f t="shared" si="28"/>
        <v>0.03388731883118567</v>
      </c>
      <c r="FY10" s="23">
        <f t="shared" si="37"/>
        <v>0.015050947652259585</v>
      </c>
      <c r="FZ10" s="23">
        <f>SUM(FS10:FY10)</f>
        <v>1</v>
      </c>
      <c r="GA10" s="82"/>
      <c r="GB10" s="22">
        <f t="shared" si="38"/>
        <v>-0.10016509137994827</v>
      </c>
      <c r="GC10" s="21">
        <f t="shared" si="39"/>
        <v>0.09697528213665596</v>
      </c>
      <c r="GD10" s="21">
        <f t="shared" si="40"/>
        <v>-0.01907661632559581</v>
      </c>
      <c r="GE10" s="23">
        <f t="shared" si="41"/>
        <v>-0.022266425568888026</v>
      </c>
      <c r="GF10" s="21">
        <f t="shared" si="42"/>
        <v>-0.02334700014930484</v>
      </c>
      <c r="GG10" s="21">
        <f t="shared" si="43"/>
        <v>-0.018826649785391628</v>
      </c>
      <c r="GH10" s="21">
        <f t="shared" si="44"/>
        <v>0.01399916559628149</v>
      </c>
      <c r="GI10" s="21">
        <f t="shared" si="45"/>
        <v>0.019851761669240263</v>
      </c>
      <c r="GJ10" s="21">
        <f t="shared" si="46"/>
        <v>0.018313471039950673</v>
      </c>
      <c r="GK10" s="23">
        <f t="shared" si="47"/>
        <v>0.012275677198112091</v>
      </c>
      <c r="GL10" s="49"/>
      <c r="GM10" s="19"/>
      <c r="GN10" s="23">
        <f t="shared" si="48"/>
        <v>-0.11924170770554407</v>
      </c>
      <c r="GO10" s="23">
        <v>0.09697528213665596</v>
      </c>
      <c r="GP10" s="23">
        <f t="shared" si="49"/>
        <v>-0.02226642556888811</v>
      </c>
    </row>
    <row r="11" spans="1:198" ht="12" customHeight="1" hidden="1" outlineLevel="2">
      <c r="A11" s="3">
        <v>25</v>
      </c>
      <c r="B11" s="1">
        <v>26</v>
      </c>
      <c r="C11" s="1">
        <v>1</v>
      </c>
      <c r="E11" s="147">
        <v>11024</v>
      </c>
      <c r="F11" s="40" t="s">
        <v>84</v>
      </c>
      <c r="G11" s="17">
        <v>93242</v>
      </c>
      <c r="H11" s="18">
        <v>83982</v>
      </c>
      <c r="I11" s="20">
        <v>81548</v>
      </c>
      <c r="J11" s="19"/>
      <c r="K11" s="18">
        <v>10732</v>
      </c>
      <c r="L11" s="18"/>
      <c r="M11" s="18"/>
      <c r="N11" s="19">
        <v>10732</v>
      </c>
      <c r="O11" s="18">
        <v>29998</v>
      </c>
      <c r="P11" s="18">
        <v>1612</v>
      </c>
      <c r="Q11" s="18"/>
      <c r="R11" s="18">
        <v>31610</v>
      </c>
      <c r="S11" s="19">
        <v>42342</v>
      </c>
      <c r="T11" s="17"/>
      <c r="U11" s="18">
        <v>10285</v>
      </c>
      <c r="V11" s="18"/>
      <c r="W11" s="20"/>
      <c r="X11" s="18">
        <v>10285</v>
      </c>
      <c r="Y11" s="17"/>
      <c r="Z11" s="20">
        <v>8899</v>
      </c>
      <c r="AA11" s="19">
        <v>8899</v>
      </c>
      <c r="AB11" s="18"/>
      <c r="AC11" s="18">
        <v>11241</v>
      </c>
      <c r="AD11" s="19">
        <v>11241</v>
      </c>
      <c r="AE11" s="17"/>
      <c r="AF11" s="20">
        <v>7522</v>
      </c>
      <c r="AG11" s="19">
        <v>7522</v>
      </c>
      <c r="AH11" s="18">
        <v>147</v>
      </c>
      <c r="AI11" s="18">
        <v>1112</v>
      </c>
      <c r="AJ11" s="18"/>
      <c r="AK11" s="18"/>
      <c r="AL11" s="40">
        <v>1259</v>
      </c>
      <c r="AM11" s="17"/>
      <c r="AN11" s="18"/>
      <c r="AO11" s="18"/>
      <c r="AP11" s="18"/>
      <c r="AQ11" s="20"/>
      <c r="AR11" s="20">
        <v>0</v>
      </c>
      <c r="AS11" s="18"/>
      <c r="AT11" s="22">
        <v>0.13160347280129495</v>
      </c>
      <c r="AU11" s="21">
        <v>0.3678569676754795</v>
      </c>
      <c r="AV11" s="21">
        <v>0.01976749889635552</v>
      </c>
      <c r="AW11" s="23">
        <f t="shared" si="0"/>
        <v>0.5192279393731299</v>
      </c>
      <c r="AX11" s="21">
        <v>0.12612203855398046</v>
      </c>
      <c r="AY11" s="21">
        <v>0.10912591357237456</v>
      </c>
      <c r="AZ11" s="21">
        <v>0.1378451954677</v>
      </c>
      <c r="BA11" s="21">
        <v>0.09224015303870113</v>
      </c>
      <c r="BB11" s="21">
        <v>0.013636140677882965</v>
      </c>
      <c r="BC11" s="23">
        <f t="shared" si="30"/>
        <v>0.0018026193162309356</v>
      </c>
      <c r="BD11" s="23"/>
      <c r="BE11" s="19"/>
      <c r="BF11" s="19"/>
      <c r="BG11" s="18"/>
      <c r="BH11" s="18"/>
      <c r="BI11" s="19">
        <v>81452</v>
      </c>
      <c r="BJ11" s="19"/>
      <c r="BK11" s="18">
        <v>8999</v>
      </c>
      <c r="BL11" s="18">
        <v>33858</v>
      </c>
      <c r="BM11" s="18">
        <v>7971</v>
      </c>
      <c r="BN11" s="18">
        <v>0</v>
      </c>
      <c r="BO11" s="18">
        <v>7278</v>
      </c>
      <c r="BP11" s="18">
        <v>10084</v>
      </c>
      <c r="BQ11" s="18">
        <v>11324</v>
      </c>
      <c r="BR11" s="18">
        <v>1938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9"/>
      <c r="CL11" s="17">
        <v>7971</v>
      </c>
      <c r="CM11" s="20">
        <v>33858</v>
      </c>
      <c r="CN11" s="18">
        <v>41829</v>
      </c>
      <c r="CO11" s="19">
        <v>1938</v>
      </c>
      <c r="CP11" s="19">
        <v>0</v>
      </c>
      <c r="CQ11" s="19">
        <f t="shared" si="31"/>
        <v>0</v>
      </c>
      <c r="CR11" s="19">
        <f t="shared" si="32"/>
        <v>0</v>
      </c>
      <c r="CS11" s="18">
        <v>8999</v>
      </c>
      <c r="CT11" s="18">
        <v>7278</v>
      </c>
      <c r="CU11" s="18">
        <v>10084</v>
      </c>
      <c r="CV11" s="18">
        <v>0</v>
      </c>
      <c r="CW11" s="18">
        <v>11324</v>
      </c>
      <c r="CX11" s="19">
        <f t="shared" si="33"/>
        <v>0</v>
      </c>
      <c r="CY11" s="19"/>
      <c r="CZ11" s="58">
        <v>0.09786131709473064</v>
      </c>
      <c r="DA11" s="58">
        <v>0.41568040072680845</v>
      </c>
      <c r="DB11" s="58"/>
      <c r="DC11" s="49">
        <v>0.513541717821539</v>
      </c>
      <c r="DD11" s="82">
        <v>0.11048224721308256</v>
      </c>
      <c r="DE11" s="82">
        <v>0.08935323871728135</v>
      </c>
      <c r="DF11" s="58">
        <v>0.1390266660118843</v>
      </c>
      <c r="DG11" s="26">
        <v>0.1238029759858567</v>
      </c>
      <c r="DH11" s="58">
        <v>0.02379315425035604</v>
      </c>
      <c r="DI11" s="49"/>
      <c r="DJ11" s="49">
        <v>0</v>
      </c>
      <c r="DK11" s="82">
        <f t="shared" si="1"/>
        <v>0</v>
      </c>
      <c r="DL11" s="58">
        <f t="shared" si="2"/>
        <v>0</v>
      </c>
      <c r="DM11" s="49">
        <f t="shared" si="34"/>
        <v>0</v>
      </c>
      <c r="DN11" s="18"/>
      <c r="DO11" s="82">
        <v>-0.0337421557065643</v>
      </c>
      <c r="DP11" s="26">
        <v>0.04782343305132897</v>
      </c>
      <c r="DQ11" s="26">
        <f t="shared" si="35"/>
        <v>-0.01976749889635552</v>
      </c>
      <c r="DR11" s="48">
        <f t="shared" si="3"/>
        <v>0.014081277344764664</v>
      </c>
      <c r="DS11" s="14">
        <f t="shared" si="50"/>
        <v>-0.005686221551590855</v>
      </c>
      <c r="DT11" s="26">
        <v>0.010157013572473074</v>
      </c>
      <c r="DU11" s="58">
        <v>-0.015639791340897907</v>
      </c>
      <c r="DV11" s="49">
        <v>-0.01977267485509321</v>
      </c>
      <c r="DW11" s="58">
        <v>0.03156282294715557</v>
      </c>
      <c r="DX11" s="49"/>
      <c r="DY11" s="26">
        <f t="shared" si="51"/>
        <v>0.0011814705441842988</v>
      </c>
      <c r="DZ11" s="19"/>
      <c r="EA11" s="19"/>
      <c r="EB11" s="17">
        <v>86526</v>
      </c>
      <c r="EC11" s="17">
        <v>85758</v>
      </c>
      <c r="ED11" s="17">
        <v>83501</v>
      </c>
      <c r="EE11" s="17">
        <v>10009</v>
      </c>
      <c r="EF11" s="18">
        <v>4520</v>
      </c>
      <c r="EG11" s="18">
        <v>9504</v>
      </c>
      <c r="EH11" s="19">
        <v>6594</v>
      </c>
      <c r="EI11" s="17">
        <v>37176</v>
      </c>
      <c r="EJ11" s="18">
        <v>11905</v>
      </c>
      <c r="EK11" s="18">
        <v>2827</v>
      </c>
      <c r="EL11" s="18">
        <v>129</v>
      </c>
      <c r="EM11" s="20">
        <v>76</v>
      </c>
      <c r="EN11" s="19">
        <v>761</v>
      </c>
      <c r="EO11" s="19"/>
      <c r="EP11" s="19"/>
      <c r="EQ11" s="19"/>
      <c r="ER11" s="19"/>
      <c r="ES11" s="19"/>
      <c r="ET11" s="19">
        <f>SUM(EL11:ES11)</f>
        <v>966</v>
      </c>
      <c r="EU11" s="19">
        <f>SUM(EE11:EK11)+ET11</f>
        <v>83501</v>
      </c>
      <c r="EV11" s="19"/>
      <c r="EW11" s="22">
        <f t="shared" si="5"/>
        <v>0.11986682794218033</v>
      </c>
      <c r="EX11" s="21">
        <f t="shared" si="6"/>
        <v>0.054131088250440114</v>
      </c>
      <c r="EY11" s="21">
        <f t="shared" si="7"/>
        <v>0.11381899617968647</v>
      </c>
      <c r="EZ11" s="23">
        <f t="shared" si="8"/>
        <v>0.0789691141423456</v>
      </c>
      <c r="FA11" s="82">
        <f t="shared" si="9"/>
        <v>0.44521622495538976</v>
      </c>
      <c r="FB11" s="58">
        <f t="shared" si="10"/>
        <v>0.14257314283661274</v>
      </c>
      <c r="FC11" s="58">
        <f t="shared" si="11"/>
        <v>0.033855881965485446</v>
      </c>
      <c r="FD11" s="58">
        <f t="shared" si="12"/>
        <v>0.0015448916779439766</v>
      </c>
      <c r="FE11" s="26">
        <f t="shared" si="13"/>
        <v>0.0009101687404941258</v>
      </c>
      <c r="FF11" s="49">
        <f t="shared" si="14"/>
        <v>0.009113663309421444</v>
      </c>
      <c r="FG11" s="49">
        <f t="shared" si="15"/>
        <v>0</v>
      </c>
      <c r="FH11" s="49">
        <f t="shared" si="16"/>
        <v>0</v>
      </c>
      <c r="FI11" s="49">
        <f t="shared" si="17"/>
        <v>0</v>
      </c>
      <c r="FJ11" s="49">
        <f t="shared" si="18"/>
        <v>0</v>
      </c>
      <c r="FK11" s="49">
        <f t="shared" si="19"/>
        <v>0</v>
      </c>
      <c r="FL11" s="49">
        <f>SUM(FD11:FK11)</f>
        <v>0.011568723727859546</v>
      </c>
      <c r="FM11" s="49">
        <f>SUM(EW11:FK11)</f>
        <v>0.9999999999999999</v>
      </c>
      <c r="FN11" s="49">
        <f t="shared" si="36"/>
        <v>0.49934731320582987</v>
      </c>
      <c r="FO11" s="49"/>
      <c r="FP11" s="22">
        <f t="shared" si="20"/>
        <v>0.054131088250440114</v>
      </c>
      <c r="FQ11" s="21">
        <f t="shared" si="21"/>
        <v>0.44521622495538976</v>
      </c>
      <c r="FR11" s="21">
        <f t="shared" si="22"/>
        <v>0</v>
      </c>
      <c r="FS11" s="23">
        <f t="shared" si="23"/>
        <v>0.49934731320582987</v>
      </c>
      <c r="FT11" s="21">
        <f t="shared" si="24"/>
        <v>0.11381899617968647</v>
      </c>
      <c r="FU11" s="21">
        <f t="shared" si="25"/>
        <v>0.0789691141423456</v>
      </c>
      <c r="FV11" s="21">
        <f t="shared" si="26"/>
        <v>0.14257314283661274</v>
      </c>
      <c r="FW11" s="21">
        <f t="shared" si="27"/>
        <v>0.11986682794218033</v>
      </c>
      <c r="FX11" s="21">
        <f t="shared" si="28"/>
        <v>0.033855881965485446</v>
      </c>
      <c r="FY11" s="23">
        <f t="shared" si="37"/>
        <v>0.011568723727859546</v>
      </c>
      <c r="FZ11" s="23">
        <f>SUM(FS11:FY11)</f>
        <v>0.9999999999999999</v>
      </c>
      <c r="GA11" s="82"/>
      <c r="GB11" s="22">
        <f t="shared" si="38"/>
        <v>-0.07747238455085484</v>
      </c>
      <c r="GC11" s="21">
        <f t="shared" si="39"/>
        <v>0.07735925727991028</v>
      </c>
      <c r="GD11" s="21">
        <f t="shared" si="40"/>
        <v>-0.01976749889635552</v>
      </c>
      <c r="GE11" s="23">
        <f t="shared" si="41"/>
        <v>-0.019880626167300075</v>
      </c>
      <c r="GF11" s="21">
        <f t="shared" si="42"/>
        <v>-0.012303042374293999</v>
      </c>
      <c r="GG11" s="21">
        <f t="shared" si="43"/>
        <v>-0.030156799430028955</v>
      </c>
      <c r="GH11" s="21">
        <f t="shared" si="44"/>
        <v>0.004727947368912744</v>
      </c>
      <c r="GI11" s="21">
        <f t="shared" si="45"/>
        <v>0.027626674903479198</v>
      </c>
      <c r="GJ11" s="21">
        <f t="shared" si="46"/>
        <v>0.020219741287602483</v>
      </c>
      <c r="GK11" s="23">
        <f t="shared" si="47"/>
        <v>0.00976610441162861</v>
      </c>
      <c r="GL11" s="49"/>
      <c r="GM11" s="19"/>
      <c r="GN11" s="23">
        <f t="shared" si="48"/>
        <v>-0.09723988344721035</v>
      </c>
      <c r="GO11" s="23">
        <v>0.07735925727991028</v>
      </c>
      <c r="GP11" s="23">
        <f t="shared" si="49"/>
        <v>-0.019880626167300075</v>
      </c>
    </row>
    <row r="12" spans="1:198" ht="12" customHeight="1" hidden="1" outlineLevel="2">
      <c r="A12" s="3">
        <v>34</v>
      </c>
      <c r="B12" s="1">
        <v>35</v>
      </c>
      <c r="C12" s="1">
        <v>1</v>
      </c>
      <c r="E12" s="147">
        <v>11054</v>
      </c>
      <c r="F12" s="40" t="s">
        <v>85</v>
      </c>
      <c r="G12" s="17">
        <v>71957</v>
      </c>
      <c r="H12" s="18">
        <v>64354</v>
      </c>
      <c r="I12" s="20">
        <v>61887</v>
      </c>
      <c r="J12" s="19"/>
      <c r="K12" s="18">
        <v>9988</v>
      </c>
      <c r="L12" s="18"/>
      <c r="M12" s="18"/>
      <c r="N12" s="19">
        <v>9988</v>
      </c>
      <c r="O12" s="18">
        <v>23359</v>
      </c>
      <c r="P12" s="18">
        <v>1380</v>
      </c>
      <c r="Q12" s="18"/>
      <c r="R12" s="18">
        <v>24739</v>
      </c>
      <c r="S12" s="19">
        <v>34727</v>
      </c>
      <c r="T12" s="17"/>
      <c r="U12" s="18">
        <v>8440</v>
      </c>
      <c r="V12" s="18"/>
      <c r="W12" s="20"/>
      <c r="X12" s="18">
        <v>8440</v>
      </c>
      <c r="Y12" s="17"/>
      <c r="Z12" s="20">
        <v>4853</v>
      </c>
      <c r="AA12" s="19">
        <v>4853</v>
      </c>
      <c r="AB12" s="18"/>
      <c r="AC12" s="18">
        <v>9153</v>
      </c>
      <c r="AD12" s="19">
        <v>9153</v>
      </c>
      <c r="AE12" s="17"/>
      <c r="AF12" s="20">
        <v>3979</v>
      </c>
      <c r="AG12" s="19">
        <v>3979</v>
      </c>
      <c r="AH12" s="18">
        <v>111</v>
      </c>
      <c r="AI12" s="18">
        <v>624</v>
      </c>
      <c r="AJ12" s="18"/>
      <c r="AK12" s="18"/>
      <c r="AL12" s="40">
        <v>735</v>
      </c>
      <c r="AM12" s="17"/>
      <c r="AN12" s="18"/>
      <c r="AO12" s="18"/>
      <c r="AP12" s="18"/>
      <c r="AQ12" s="20"/>
      <c r="AR12" s="20">
        <v>0</v>
      </c>
      <c r="AS12" s="18"/>
      <c r="AT12" s="22">
        <v>0.1613909221645903</v>
      </c>
      <c r="AU12" s="21">
        <v>0.3774459902725936</v>
      </c>
      <c r="AV12" s="21">
        <v>0.022298705705560133</v>
      </c>
      <c r="AW12" s="23">
        <f t="shared" si="0"/>
        <v>0.561135618142744</v>
      </c>
      <c r="AX12" s="21">
        <v>0.13637759141661415</v>
      </c>
      <c r="AY12" s="21">
        <v>0.07841711506455314</v>
      </c>
      <c r="AZ12" s="21">
        <v>0.14789858936448688</v>
      </c>
      <c r="BA12" s="21">
        <v>0.06429460145103172</v>
      </c>
      <c r="BB12" s="21">
        <v>0.01008289301468806</v>
      </c>
      <c r="BC12" s="23">
        <f t="shared" si="30"/>
        <v>0.0017935915458821006</v>
      </c>
      <c r="BD12" s="23"/>
      <c r="BE12" s="19"/>
      <c r="BF12" s="19"/>
      <c r="BG12" s="18"/>
      <c r="BH12" s="18"/>
      <c r="BI12" s="19">
        <v>63458</v>
      </c>
      <c r="BJ12" s="19"/>
      <c r="BK12" s="18">
        <v>8665</v>
      </c>
      <c r="BL12" s="18">
        <v>26748</v>
      </c>
      <c r="BM12" s="18">
        <v>6759</v>
      </c>
      <c r="BN12" s="18">
        <v>0</v>
      </c>
      <c r="BO12" s="18">
        <v>3899</v>
      </c>
      <c r="BP12" s="18">
        <v>5137</v>
      </c>
      <c r="BQ12" s="18">
        <v>10758</v>
      </c>
      <c r="BR12" s="18">
        <v>849</v>
      </c>
      <c r="BS12" s="18">
        <v>643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9"/>
      <c r="CL12" s="17">
        <v>6759</v>
      </c>
      <c r="CM12" s="20">
        <v>26748</v>
      </c>
      <c r="CN12" s="18">
        <v>33507</v>
      </c>
      <c r="CO12" s="19">
        <v>849</v>
      </c>
      <c r="CP12" s="19">
        <v>643</v>
      </c>
      <c r="CQ12" s="19">
        <f t="shared" si="31"/>
        <v>0</v>
      </c>
      <c r="CR12" s="19">
        <f t="shared" si="32"/>
        <v>0</v>
      </c>
      <c r="CS12" s="18">
        <v>8665</v>
      </c>
      <c r="CT12" s="18">
        <v>3899</v>
      </c>
      <c r="CU12" s="18">
        <v>5137</v>
      </c>
      <c r="CV12" s="18">
        <v>0</v>
      </c>
      <c r="CW12" s="18">
        <v>10758</v>
      </c>
      <c r="CX12" s="19">
        <f t="shared" si="33"/>
        <v>0</v>
      </c>
      <c r="CY12" s="19"/>
      <c r="CZ12" s="58">
        <v>0.10651139336253901</v>
      </c>
      <c r="DA12" s="58">
        <v>0.42150713857984806</v>
      </c>
      <c r="DB12" s="58"/>
      <c r="DC12" s="49">
        <v>0.5280185319423871</v>
      </c>
      <c r="DD12" s="82">
        <v>0.1365470074695074</v>
      </c>
      <c r="DE12" s="82">
        <v>0.061442213747675625</v>
      </c>
      <c r="DF12" s="58">
        <v>0.16952945255129376</v>
      </c>
      <c r="DG12" s="26">
        <v>0.08095118030823537</v>
      </c>
      <c r="DH12" s="58">
        <v>0.01337892779476189</v>
      </c>
      <c r="DI12" s="49"/>
      <c r="DJ12" s="49">
        <v>0.010132686186138863</v>
      </c>
      <c r="DK12" s="82">
        <f t="shared" si="1"/>
        <v>0</v>
      </c>
      <c r="DL12" s="58">
        <f t="shared" si="2"/>
        <v>0</v>
      </c>
      <c r="DM12" s="49">
        <f t="shared" si="34"/>
        <v>0</v>
      </c>
      <c r="DN12" s="18"/>
      <c r="DO12" s="82">
        <v>-0.0548795288020513</v>
      </c>
      <c r="DP12" s="26">
        <v>0.04406114830725444</v>
      </c>
      <c r="DQ12" s="26">
        <f t="shared" si="35"/>
        <v>-0.022298705705560133</v>
      </c>
      <c r="DR12" s="48">
        <f t="shared" si="3"/>
        <v>-0.010818380494796859</v>
      </c>
      <c r="DS12" s="14">
        <f t="shared" si="50"/>
        <v>-0.03311708620035699</v>
      </c>
      <c r="DT12" s="26">
        <v>0.00329603478007383</v>
      </c>
      <c r="DU12" s="58">
        <v>0.0001694160528932509</v>
      </c>
      <c r="DV12" s="49">
        <v>-0.01697490131687751</v>
      </c>
      <c r="DW12" s="58">
        <v>0.016656578857203647</v>
      </c>
      <c r="DX12" s="49"/>
      <c r="DY12" s="26">
        <f t="shared" si="51"/>
        <v>0.021630863186806876</v>
      </c>
      <c r="DZ12" s="19"/>
      <c r="EA12" s="19"/>
      <c r="EB12" s="17">
        <v>73969</v>
      </c>
      <c r="EC12" s="17">
        <v>66907</v>
      </c>
      <c r="ED12" s="17">
        <v>64986</v>
      </c>
      <c r="EE12" s="17">
        <v>5189</v>
      </c>
      <c r="EF12" s="18">
        <v>4085</v>
      </c>
      <c r="EG12" s="18">
        <v>7046</v>
      </c>
      <c r="EH12" s="19">
        <v>3754</v>
      </c>
      <c r="EI12" s="17">
        <v>32190</v>
      </c>
      <c r="EJ12" s="18">
        <v>10386</v>
      </c>
      <c r="EK12" s="18">
        <v>1539</v>
      </c>
      <c r="EL12" s="18">
        <v>141</v>
      </c>
      <c r="EM12" s="20">
        <v>52</v>
      </c>
      <c r="EN12" s="19">
        <v>604</v>
      </c>
      <c r="EO12" s="19"/>
      <c r="EP12" s="19"/>
      <c r="EQ12" s="19"/>
      <c r="ER12" s="19"/>
      <c r="ES12" s="19"/>
      <c r="ET12" s="19">
        <f>SUM(EL12:ES12)</f>
        <v>797</v>
      </c>
      <c r="EU12" s="19">
        <f>SUM(EE12:EK12)+ET12</f>
        <v>64986</v>
      </c>
      <c r="EV12" s="19"/>
      <c r="EW12" s="22">
        <f t="shared" si="5"/>
        <v>0.07984796725448558</v>
      </c>
      <c r="EX12" s="21">
        <f t="shared" si="6"/>
        <v>0.06285969285692303</v>
      </c>
      <c r="EY12" s="21">
        <f t="shared" si="7"/>
        <v>0.10842335272212476</v>
      </c>
      <c r="EZ12" s="23">
        <f t="shared" si="8"/>
        <v>0.057766288123595855</v>
      </c>
      <c r="FA12" s="82">
        <f t="shared" si="9"/>
        <v>0.49533745729849504</v>
      </c>
      <c r="FB12" s="58">
        <f t="shared" si="10"/>
        <v>0.15981903794663466</v>
      </c>
      <c r="FC12" s="58">
        <f t="shared" si="11"/>
        <v>0.023682023820515187</v>
      </c>
      <c r="FD12" s="58">
        <f t="shared" si="12"/>
        <v>0.0021696980888191303</v>
      </c>
      <c r="FE12" s="26">
        <f t="shared" si="13"/>
        <v>0.0008001723448127289</v>
      </c>
      <c r="FF12" s="49">
        <f t="shared" si="14"/>
        <v>0.009294309543594005</v>
      </c>
      <c r="FG12" s="49">
        <f t="shared" si="15"/>
        <v>0</v>
      </c>
      <c r="FH12" s="49">
        <f t="shared" si="16"/>
        <v>0</v>
      </c>
      <c r="FI12" s="49">
        <f t="shared" si="17"/>
        <v>0</v>
      </c>
      <c r="FJ12" s="49">
        <f t="shared" si="18"/>
        <v>0</v>
      </c>
      <c r="FK12" s="49">
        <f t="shared" si="19"/>
        <v>0</v>
      </c>
      <c r="FL12" s="49">
        <f>SUM(FD12:FK12)</f>
        <v>0.012264179977225865</v>
      </c>
      <c r="FM12" s="49">
        <f>SUM(EW12:FK12)</f>
        <v>1.0000000000000002</v>
      </c>
      <c r="FN12" s="49">
        <f t="shared" si="36"/>
        <v>0.558197150155418</v>
      </c>
      <c r="FO12" s="49"/>
      <c r="FP12" s="22">
        <f t="shared" si="20"/>
        <v>0.06285969285692303</v>
      </c>
      <c r="FQ12" s="21">
        <f t="shared" si="21"/>
        <v>0.49533745729849504</v>
      </c>
      <c r="FR12" s="21">
        <f t="shared" si="22"/>
        <v>0</v>
      </c>
      <c r="FS12" s="23">
        <f t="shared" si="23"/>
        <v>0.558197150155418</v>
      </c>
      <c r="FT12" s="21">
        <f t="shared" si="24"/>
        <v>0.10842335272212476</v>
      </c>
      <c r="FU12" s="21">
        <f t="shared" si="25"/>
        <v>0.057766288123595855</v>
      </c>
      <c r="FV12" s="21">
        <f t="shared" si="26"/>
        <v>0.15981903794663466</v>
      </c>
      <c r="FW12" s="21">
        <f t="shared" si="27"/>
        <v>0.07984796725448558</v>
      </c>
      <c r="FX12" s="21">
        <f t="shared" si="28"/>
        <v>0.023682023820515187</v>
      </c>
      <c r="FY12" s="23">
        <f t="shared" si="37"/>
        <v>0.012264179977225865</v>
      </c>
      <c r="FZ12" s="23">
        <f>SUM(FS12:FY12)</f>
        <v>1</v>
      </c>
      <c r="GA12" s="82"/>
      <c r="GB12" s="22">
        <f t="shared" si="38"/>
        <v>-0.09853122930766728</v>
      </c>
      <c r="GC12" s="21">
        <f t="shared" si="39"/>
        <v>0.11789146702590142</v>
      </c>
      <c r="GD12" s="21">
        <f t="shared" si="40"/>
        <v>-0.022298705705560133</v>
      </c>
      <c r="GE12" s="23">
        <f t="shared" si="41"/>
        <v>-0.002938467987325999</v>
      </c>
      <c r="GF12" s="21">
        <f t="shared" si="42"/>
        <v>-0.02795423869448939</v>
      </c>
      <c r="GG12" s="21">
        <f t="shared" si="43"/>
        <v>-0.02065082694095728</v>
      </c>
      <c r="GH12" s="21">
        <f t="shared" si="44"/>
        <v>0.011920448582147775</v>
      </c>
      <c r="GI12" s="21">
        <f t="shared" si="45"/>
        <v>0.015553365803453859</v>
      </c>
      <c r="GJ12" s="21">
        <f t="shared" si="46"/>
        <v>0.013599130805827126</v>
      </c>
      <c r="GK12" s="23">
        <f t="shared" si="47"/>
        <v>0.010470588431343764</v>
      </c>
      <c r="GL12" s="49"/>
      <c r="GM12" s="19"/>
      <c r="GN12" s="23">
        <f t="shared" si="48"/>
        <v>-0.12082993501322742</v>
      </c>
      <c r="GO12" s="23">
        <v>0.11789146702590142</v>
      </c>
      <c r="GP12" s="23">
        <f t="shared" si="49"/>
        <v>-0.002938467987325999</v>
      </c>
    </row>
    <row r="13" spans="1:198" ht="12" customHeight="1" hidden="1" outlineLevel="1" collapsed="1">
      <c r="A13" s="3">
        <v>41</v>
      </c>
      <c r="B13" s="1">
        <v>42</v>
      </c>
      <c r="D13" s="1">
        <v>37</v>
      </c>
      <c r="E13" s="7" t="s">
        <v>86</v>
      </c>
      <c r="F13" s="6" t="s">
        <v>87</v>
      </c>
      <c r="G13" s="8">
        <v>252801</v>
      </c>
      <c r="H13" s="9">
        <v>229445</v>
      </c>
      <c r="I13" s="10">
        <v>218919</v>
      </c>
      <c r="J13" s="6"/>
      <c r="K13" s="9">
        <v>32010</v>
      </c>
      <c r="L13" s="9"/>
      <c r="M13" s="9"/>
      <c r="N13" s="6">
        <v>32010</v>
      </c>
      <c r="O13" s="9">
        <v>62964</v>
      </c>
      <c r="P13" s="9">
        <v>5626</v>
      </c>
      <c r="Q13" s="9"/>
      <c r="R13" s="9">
        <v>68590</v>
      </c>
      <c r="S13" s="6">
        <v>100600</v>
      </c>
      <c r="T13" s="8"/>
      <c r="U13" s="9">
        <v>27420</v>
      </c>
      <c r="V13" s="9"/>
      <c r="W13" s="10"/>
      <c r="X13" s="9">
        <v>27420</v>
      </c>
      <c r="Y13" s="8"/>
      <c r="Z13" s="10">
        <v>32204</v>
      </c>
      <c r="AA13" s="6">
        <v>32204</v>
      </c>
      <c r="AB13" s="9"/>
      <c r="AC13" s="9">
        <v>39432</v>
      </c>
      <c r="AD13" s="6">
        <v>39432</v>
      </c>
      <c r="AE13" s="8"/>
      <c r="AF13" s="10">
        <v>15774</v>
      </c>
      <c r="AG13" s="6">
        <v>15774</v>
      </c>
      <c r="AH13" s="9">
        <v>596</v>
      </c>
      <c r="AI13" s="9">
        <v>2893</v>
      </c>
      <c r="AJ13" s="9"/>
      <c r="AK13" s="9"/>
      <c r="AL13" s="6">
        <v>3489</v>
      </c>
      <c r="AM13" s="8"/>
      <c r="AN13" s="9"/>
      <c r="AO13" s="9"/>
      <c r="AP13" s="9"/>
      <c r="AQ13" s="10"/>
      <c r="AR13" s="10">
        <v>0</v>
      </c>
      <c r="AS13" s="9"/>
      <c r="AT13" s="12">
        <v>0.14621846436353172</v>
      </c>
      <c r="AU13" s="11">
        <v>0.287613226809916</v>
      </c>
      <c r="AV13" s="11">
        <v>0.025699002827529818</v>
      </c>
      <c r="AW13" s="13">
        <f t="shared" si="0"/>
        <v>0.45953069400097757</v>
      </c>
      <c r="AX13" s="11">
        <v>0.12525180546229428</v>
      </c>
      <c r="AY13" s="11">
        <v>0.14710463687482586</v>
      </c>
      <c r="AZ13" s="11">
        <v>0.1801214147698464</v>
      </c>
      <c r="BA13" s="11">
        <v>0.07205404738738985</v>
      </c>
      <c r="BB13" s="11">
        <v>0.013214933377185168</v>
      </c>
      <c r="BC13" s="13">
        <f t="shared" si="30"/>
        <v>0.0027224681274808926</v>
      </c>
      <c r="BD13" s="13"/>
      <c r="BE13" s="6"/>
      <c r="BF13" s="6"/>
      <c r="BG13" s="9"/>
      <c r="BH13" s="9"/>
      <c r="BI13" s="6">
        <v>221457</v>
      </c>
      <c r="BJ13" s="6"/>
      <c r="BK13" s="9">
        <v>26978</v>
      </c>
      <c r="BL13" s="9">
        <v>70011</v>
      </c>
      <c r="BM13" s="9">
        <v>23204</v>
      </c>
      <c r="BN13" s="9">
        <v>0</v>
      </c>
      <c r="BO13" s="9">
        <v>29078</v>
      </c>
      <c r="BP13" s="9">
        <v>19215</v>
      </c>
      <c r="BQ13" s="9">
        <v>45578</v>
      </c>
      <c r="BR13" s="9">
        <v>4749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1222</v>
      </c>
      <c r="CJ13" s="9">
        <v>1422</v>
      </c>
      <c r="CK13" s="6"/>
      <c r="CL13" s="8">
        <v>23204</v>
      </c>
      <c r="CM13" s="10">
        <v>70011</v>
      </c>
      <c r="CN13" s="9">
        <v>93215</v>
      </c>
      <c r="CO13" s="6">
        <v>4749</v>
      </c>
      <c r="CP13" s="6">
        <v>0</v>
      </c>
      <c r="CQ13" s="6">
        <f t="shared" si="31"/>
        <v>0</v>
      </c>
      <c r="CR13" s="6">
        <f t="shared" si="32"/>
        <v>0</v>
      </c>
      <c r="CS13" s="9">
        <v>26978</v>
      </c>
      <c r="CT13" s="9">
        <v>29078</v>
      </c>
      <c r="CU13" s="9">
        <v>19215</v>
      </c>
      <c r="CV13" s="9">
        <v>0</v>
      </c>
      <c r="CW13" s="9">
        <v>45578</v>
      </c>
      <c r="CX13" s="6">
        <f t="shared" si="33"/>
        <v>2644</v>
      </c>
      <c r="CY13" s="6"/>
      <c r="CZ13" s="66">
        <v>0.1047788058178337</v>
      </c>
      <c r="DA13" s="66">
        <v>0.31613812162180466</v>
      </c>
      <c r="DB13" s="66"/>
      <c r="DC13" s="14">
        <v>0.4209169274396384</v>
      </c>
      <c r="DD13" s="80">
        <v>0.12182048885336656</v>
      </c>
      <c r="DE13" s="80">
        <v>0.1313031423707537</v>
      </c>
      <c r="DF13" s="66">
        <v>0.2058097057216525</v>
      </c>
      <c r="DG13" s="15">
        <v>0.08676627968409217</v>
      </c>
      <c r="DH13" s="66">
        <v>0.02144434359717688</v>
      </c>
      <c r="DI13" s="14"/>
      <c r="DJ13" s="14">
        <v>0</v>
      </c>
      <c r="DK13" s="80">
        <f t="shared" si="1"/>
        <v>0</v>
      </c>
      <c r="DL13" s="66">
        <f t="shared" si="2"/>
        <v>0</v>
      </c>
      <c r="DM13" s="14">
        <f t="shared" si="34"/>
        <v>0.011939112333319787</v>
      </c>
      <c r="DN13" s="9"/>
      <c r="DO13" s="80">
        <v>-0.04143965854569802</v>
      </c>
      <c r="DP13" s="15">
        <v>0.028524894811888635</v>
      </c>
      <c r="DQ13" s="15">
        <f t="shared" si="35"/>
        <v>-0.025699002827529818</v>
      </c>
      <c r="DR13" s="15">
        <f t="shared" si="3"/>
        <v>-0.012914763733809387</v>
      </c>
      <c r="DS13" s="14">
        <f t="shared" si="50"/>
        <v>-0.038613766561339205</v>
      </c>
      <c r="DT13" s="15">
        <v>0.00822941021999171</v>
      </c>
      <c r="DU13" s="66">
        <v>-0.0034313166089277175</v>
      </c>
      <c r="DV13" s="14">
        <v>-0.015801494504072172</v>
      </c>
      <c r="DW13" s="66">
        <v>0.014712232296702321</v>
      </c>
      <c r="DX13" s="14"/>
      <c r="DY13" s="15">
        <f t="shared" si="51"/>
        <v>0.02568829095180611</v>
      </c>
      <c r="DZ13" s="6"/>
      <c r="EA13" s="6"/>
      <c r="EB13" s="8">
        <f>SUM(EB14:EB18)</f>
        <v>268951</v>
      </c>
      <c r="EC13" s="8">
        <f>SUM(EC14:EC18)</f>
        <v>243189</v>
      </c>
      <c r="ED13" s="8">
        <f>SUM(ED14:ED18)</f>
        <v>232974</v>
      </c>
      <c r="EE13" s="8">
        <f>SUM(EE14:EE18)</f>
        <v>21797</v>
      </c>
      <c r="EF13" s="9">
        <f>SUM(EF14:EF18)</f>
        <v>15368</v>
      </c>
      <c r="EG13" s="9">
        <f>SUM(EG14:EG18)</f>
        <v>28198</v>
      </c>
      <c r="EH13" s="6">
        <f>SUM(EH14:EH18)</f>
        <v>28045</v>
      </c>
      <c r="EI13" s="8">
        <f>SUM(EI14:EI18)</f>
        <v>87182</v>
      </c>
      <c r="EJ13" s="9">
        <f>SUM(EJ14:EJ18)</f>
        <v>41105</v>
      </c>
      <c r="EK13" s="9">
        <f>SUM(EK14:EK18)</f>
        <v>8082</v>
      </c>
      <c r="EL13" s="9">
        <f>SUM(EL14:EL18)</f>
        <v>605</v>
      </c>
      <c r="EM13" s="10">
        <f>SUM(EM14:EM18)</f>
        <v>248</v>
      </c>
      <c r="EN13" s="6">
        <f>SUM(EN14:EN18)</f>
        <v>2344</v>
      </c>
      <c r="EO13" s="6">
        <f>SUM(EO14:EO18)</f>
        <v>0</v>
      </c>
      <c r="EP13" s="6">
        <f>SUM(EP14:EP18)</f>
        <v>0</v>
      </c>
      <c r="EQ13" s="6">
        <f>SUM(EQ14:EQ18)</f>
        <v>0</v>
      </c>
      <c r="ER13" s="6">
        <f>SUM(ER14:ER18)</f>
        <v>0</v>
      </c>
      <c r="ES13" s="6">
        <f>SUM(ES14:ES18)</f>
        <v>0</v>
      </c>
      <c r="ET13" s="6">
        <f>SUM(EL13:ES13)</f>
        <v>3197</v>
      </c>
      <c r="EU13" s="6">
        <f>SUM(EE13:EK13)+ET13</f>
        <v>232974</v>
      </c>
      <c r="EV13" s="6"/>
      <c r="EW13" s="12">
        <f t="shared" si="5"/>
        <v>0.09355979637212736</v>
      </c>
      <c r="EX13" s="11">
        <f t="shared" si="6"/>
        <v>0.0659644423841287</v>
      </c>
      <c r="EY13" s="11">
        <f t="shared" si="7"/>
        <v>0.12103496527509508</v>
      </c>
      <c r="EZ13" s="13">
        <f t="shared" si="8"/>
        <v>0.12037823963189026</v>
      </c>
      <c r="FA13" s="80">
        <f t="shared" si="9"/>
        <v>0.3742134315417171</v>
      </c>
      <c r="FB13" s="66">
        <f t="shared" si="10"/>
        <v>0.17643599714989655</v>
      </c>
      <c r="FC13" s="66">
        <f t="shared" si="11"/>
        <v>0.03469056632928996</v>
      </c>
      <c r="FD13" s="66">
        <f t="shared" si="12"/>
        <v>0.0025968563015615477</v>
      </c>
      <c r="FE13" s="15">
        <f t="shared" si="13"/>
        <v>0.001064496467416965</v>
      </c>
      <c r="FF13" s="14">
        <f t="shared" si="14"/>
        <v>0.010061208546876475</v>
      </c>
      <c r="FG13" s="14">
        <f t="shared" si="15"/>
        <v>0</v>
      </c>
      <c r="FH13" s="14">
        <f t="shared" si="16"/>
        <v>0</v>
      </c>
      <c r="FI13" s="14">
        <f t="shared" si="17"/>
        <v>0</v>
      </c>
      <c r="FJ13" s="14">
        <f t="shared" si="18"/>
        <v>0</v>
      </c>
      <c r="FK13" s="14">
        <f t="shared" si="19"/>
        <v>0</v>
      </c>
      <c r="FL13" s="14">
        <f>SUM(FD13:FK13)</f>
        <v>0.013722561315854987</v>
      </c>
      <c r="FM13" s="14">
        <f>SUM(EW13:FK13)</f>
        <v>1.0000000000000002</v>
      </c>
      <c r="FN13" s="14">
        <f t="shared" si="36"/>
        <v>0.4401778739258458</v>
      </c>
      <c r="FO13" s="14"/>
      <c r="FP13" s="12">
        <f t="shared" si="20"/>
        <v>0.0659644423841287</v>
      </c>
      <c r="FQ13" s="11">
        <f t="shared" si="21"/>
        <v>0.3742134315417171</v>
      </c>
      <c r="FR13" s="11">
        <f t="shared" si="22"/>
        <v>0</v>
      </c>
      <c r="FS13" s="13">
        <f t="shared" si="23"/>
        <v>0.4401778739258458</v>
      </c>
      <c r="FT13" s="11">
        <f t="shared" si="24"/>
        <v>0.12103496527509508</v>
      </c>
      <c r="FU13" s="11">
        <f t="shared" si="25"/>
        <v>0.12037823963189026</v>
      </c>
      <c r="FV13" s="11">
        <f t="shared" si="26"/>
        <v>0.17643599714989655</v>
      </c>
      <c r="FW13" s="11">
        <f t="shared" si="27"/>
        <v>0.09355979637212736</v>
      </c>
      <c r="FX13" s="11">
        <f t="shared" si="28"/>
        <v>0.03469056632928996</v>
      </c>
      <c r="FY13" s="13">
        <f t="shared" si="37"/>
        <v>0.013722561315854987</v>
      </c>
      <c r="FZ13" s="13">
        <f>SUM(FS13:FY13)</f>
        <v>1</v>
      </c>
      <c r="GA13" s="80"/>
      <c r="GB13" s="12">
        <f t="shared" si="38"/>
        <v>-0.08025402197940303</v>
      </c>
      <c r="GC13" s="11">
        <f t="shared" si="39"/>
        <v>0.08660020473180108</v>
      </c>
      <c r="GD13" s="11">
        <f t="shared" si="40"/>
        <v>-0.025699002827529818</v>
      </c>
      <c r="GE13" s="13">
        <f t="shared" si="41"/>
        <v>-0.019352820075131782</v>
      </c>
      <c r="GF13" s="11">
        <f t="shared" si="42"/>
        <v>-0.0042168401871992</v>
      </c>
      <c r="GG13" s="11">
        <f t="shared" si="43"/>
        <v>-0.0267263972429356</v>
      </c>
      <c r="GH13" s="11">
        <f t="shared" si="44"/>
        <v>-0.003685417619949838</v>
      </c>
      <c r="GI13" s="11">
        <f t="shared" si="45"/>
        <v>0.021505748984737505</v>
      </c>
      <c r="GJ13" s="11">
        <f t="shared" si="46"/>
        <v>0.021475632952104792</v>
      </c>
      <c r="GK13" s="13">
        <f t="shared" si="47"/>
        <v>0.011000093188374095</v>
      </c>
      <c r="GL13" s="14"/>
      <c r="GM13" s="6"/>
      <c r="GN13" s="13">
        <f t="shared" si="48"/>
        <v>-0.10595302480693285</v>
      </c>
      <c r="GO13" s="13">
        <v>0.08660020473180108</v>
      </c>
      <c r="GP13" s="13">
        <f t="shared" si="49"/>
        <v>-0.01935282007513177</v>
      </c>
    </row>
    <row r="14" spans="1:198" ht="12" customHeight="1" hidden="1" outlineLevel="2">
      <c r="A14" s="3">
        <v>42</v>
      </c>
      <c r="B14" s="1">
        <v>43</v>
      </c>
      <c r="C14" s="1">
        <v>1</v>
      </c>
      <c r="E14" s="147">
        <v>12009</v>
      </c>
      <c r="F14" s="40" t="s">
        <v>88</v>
      </c>
      <c r="G14" s="42">
        <v>40261</v>
      </c>
      <c r="H14" s="41">
        <v>36353</v>
      </c>
      <c r="I14" s="43">
        <v>34750</v>
      </c>
      <c r="J14" s="40"/>
      <c r="K14" s="41">
        <v>4977</v>
      </c>
      <c r="L14" s="41"/>
      <c r="M14" s="41"/>
      <c r="N14" s="40">
        <v>4977</v>
      </c>
      <c r="O14" s="41">
        <v>11771</v>
      </c>
      <c r="P14" s="41">
        <v>882</v>
      </c>
      <c r="Q14" s="41"/>
      <c r="R14" s="41">
        <v>12653</v>
      </c>
      <c r="S14" s="40">
        <v>17630</v>
      </c>
      <c r="T14" s="42"/>
      <c r="U14" s="41">
        <v>4317</v>
      </c>
      <c r="V14" s="41"/>
      <c r="W14" s="43"/>
      <c r="X14" s="41">
        <v>4317</v>
      </c>
      <c r="Y14" s="42"/>
      <c r="Z14" s="43">
        <v>3307</v>
      </c>
      <c r="AA14" s="40">
        <v>3307</v>
      </c>
      <c r="AB14" s="41"/>
      <c r="AC14" s="41">
        <v>6785</v>
      </c>
      <c r="AD14" s="40">
        <v>6785</v>
      </c>
      <c r="AE14" s="42"/>
      <c r="AF14" s="43">
        <v>2270</v>
      </c>
      <c r="AG14" s="40">
        <v>2270</v>
      </c>
      <c r="AH14" s="41">
        <v>72</v>
      </c>
      <c r="AI14" s="41">
        <v>369</v>
      </c>
      <c r="AJ14" s="41"/>
      <c r="AK14" s="41"/>
      <c r="AL14" s="40">
        <v>441</v>
      </c>
      <c r="AM14" s="42"/>
      <c r="AN14" s="41"/>
      <c r="AO14" s="41"/>
      <c r="AP14" s="41"/>
      <c r="AQ14" s="43"/>
      <c r="AR14" s="43">
        <v>0</v>
      </c>
      <c r="AS14" s="41"/>
      <c r="AT14" s="45">
        <v>0.1432230215827338</v>
      </c>
      <c r="AU14" s="44">
        <v>0.3387338129496403</v>
      </c>
      <c r="AV14" s="44">
        <v>0.025381294964028776</v>
      </c>
      <c r="AW14" s="46">
        <f t="shared" si="0"/>
        <v>0.5073381294964029</v>
      </c>
      <c r="AX14" s="44">
        <v>0.12423021582733813</v>
      </c>
      <c r="AY14" s="44">
        <v>0.09516546762589928</v>
      </c>
      <c r="AZ14" s="44">
        <v>0.19525179856115107</v>
      </c>
      <c r="BA14" s="44">
        <v>0.06532374100719425</v>
      </c>
      <c r="BB14" s="44">
        <v>0.010618705035971223</v>
      </c>
      <c r="BC14" s="46">
        <f t="shared" si="30"/>
        <v>0.00207194244604314</v>
      </c>
      <c r="BD14" s="46"/>
      <c r="BE14" s="40"/>
      <c r="BF14" s="40"/>
      <c r="BG14" s="18"/>
      <c r="BH14" s="18"/>
      <c r="BI14" s="19">
        <v>35337</v>
      </c>
      <c r="BJ14" s="40"/>
      <c r="BK14" s="18">
        <v>3354</v>
      </c>
      <c r="BL14" s="18">
        <v>13174</v>
      </c>
      <c r="BM14" s="18">
        <v>3377</v>
      </c>
      <c r="BN14" s="18">
        <v>0</v>
      </c>
      <c r="BO14" s="18">
        <v>2310</v>
      </c>
      <c r="BP14" s="18">
        <v>3331</v>
      </c>
      <c r="BQ14" s="18">
        <v>9048</v>
      </c>
      <c r="BR14" s="18">
        <v>560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124</v>
      </c>
      <c r="CJ14" s="18">
        <v>59</v>
      </c>
      <c r="CK14" s="19"/>
      <c r="CL14" s="17">
        <v>3377</v>
      </c>
      <c r="CM14" s="20">
        <v>13174</v>
      </c>
      <c r="CN14" s="18">
        <v>16551</v>
      </c>
      <c r="CO14" s="19">
        <v>560</v>
      </c>
      <c r="CP14" s="19">
        <v>0</v>
      </c>
      <c r="CQ14" s="19">
        <f t="shared" si="31"/>
        <v>0</v>
      </c>
      <c r="CR14" s="19">
        <f t="shared" si="32"/>
        <v>0</v>
      </c>
      <c r="CS14" s="18">
        <v>3354</v>
      </c>
      <c r="CT14" s="18">
        <v>2310</v>
      </c>
      <c r="CU14" s="18">
        <v>3331</v>
      </c>
      <c r="CV14" s="18">
        <v>0</v>
      </c>
      <c r="CW14" s="18">
        <v>9048</v>
      </c>
      <c r="CX14" s="19">
        <f t="shared" si="33"/>
        <v>183</v>
      </c>
      <c r="CY14" s="40"/>
      <c r="CZ14" s="58">
        <v>0.09556555451792738</v>
      </c>
      <c r="DA14" s="58">
        <v>0.3728103687353199</v>
      </c>
      <c r="DB14" s="58"/>
      <c r="DC14" s="49">
        <v>0.4683759232532473</v>
      </c>
      <c r="DD14" s="82">
        <v>0.09491467866542151</v>
      </c>
      <c r="DE14" s="82">
        <v>0.06537057475167671</v>
      </c>
      <c r="DF14" s="58">
        <v>0.2560489005857883</v>
      </c>
      <c r="DG14" s="26">
        <v>0.09426380281291565</v>
      </c>
      <c r="DH14" s="58">
        <v>0.015847412061012537</v>
      </c>
      <c r="DI14" s="49"/>
      <c r="DJ14" s="49">
        <v>0</v>
      </c>
      <c r="DK14" s="82">
        <f t="shared" si="1"/>
        <v>0</v>
      </c>
      <c r="DL14" s="58">
        <f t="shared" si="2"/>
        <v>0</v>
      </c>
      <c r="DM14" s="49">
        <f t="shared" si="34"/>
        <v>0.0051787078699380255</v>
      </c>
      <c r="DN14" s="41"/>
      <c r="DO14" s="82">
        <v>-0.04765746706480643</v>
      </c>
      <c r="DP14" s="26">
        <v>0.03407655578567964</v>
      </c>
      <c r="DQ14" s="26">
        <f t="shared" si="35"/>
        <v>-0.025381294964028776</v>
      </c>
      <c r="DR14" s="48">
        <f t="shared" si="3"/>
        <v>-0.013580911279126789</v>
      </c>
      <c r="DS14" s="14">
        <f t="shared" si="50"/>
        <v>-0.038962206243155564</v>
      </c>
      <c r="DT14" s="26">
        <v>0.005228707025041314</v>
      </c>
      <c r="DU14" s="58">
        <v>-0.02931553716191662</v>
      </c>
      <c r="DV14" s="49">
        <v>-0.029794892874222573</v>
      </c>
      <c r="DW14" s="58">
        <v>0.028940061805721395</v>
      </c>
      <c r="DX14" s="49"/>
      <c r="DY14" s="26">
        <f t="shared" si="51"/>
        <v>0.0607971020246372</v>
      </c>
      <c r="DZ14" s="40"/>
      <c r="EA14" s="40"/>
      <c r="EB14" s="42">
        <v>40895</v>
      </c>
      <c r="EC14" s="42">
        <v>37334</v>
      </c>
      <c r="ED14" s="42">
        <v>36031</v>
      </c>
      <c r="EE14" s="42">
        <v>3185</v>
      </c>
      <c r="EF14" s="41">
        <v>2340</v>
      </c>
      <c r="EG14" s="41">
        <v>4264</v>
      </c>
      <c r="EH14" s="40">
        <v>2681</v>
      </c>
      <c r="EI14" s="42">
        <v>15113</v>
      </c>
      <c r="EJ14" s="41">
        <v>7068</v>
      </c>
      <c r="EK14" s="41">
        <v>880</v>
      </c>
      <c r="EL14" s="41">
        <v>100</v>
      </c>
      <c r="EM14" s="43">
        <v>27</v>
      </c>
      <c r="EN14" s="40">
        <v>373</v>
      </c>
      <c r="EO14" s="40"/>
      <c r="EP14" s="40"/>
      <c r="EQ14" s="40"/>
      <c r="ER14" s="40"/>
      <c r="ES14" s="40"/>
      <c r="ET14" s="40">
        <f>SUM(EL14:ES14)</f>
        <v>500</v>
      </c>
      <c r="EU14" s="40">
        <f>SUM(EE14:EK14)+ET14</f>
        <v>36031</v>
      </c>
      <c r="EV14" s="40"/>
      <c r="EW14" s="45">
        <f t="shared" si="5"/>
        <v>0.08839610335544393</v>
      </c>
      <c r="EX14" s="44">
        <f t="shared" si="6"/>
        <v>0.06494407593461186</v>
      </c>
      <c r="EY14" s="44">
        <f t="shared" si="7"/>
        <v>0.11834253836973717</v>
      </c>
      <c r="EZ14" s="46">
        <f t="shared" si="8"/>
        <v>0.0744081485387583</v>
      </c>
      <c r="FA14" s="84">
        <f t="shared" si="9"/>
        <v>0.4194443673503372</v>
      </c>
      <c r="FB14" s="57">
        <f t="shared" si="10"/>
        <v>0.19616441397685327</v>
      </c>
      <c r="FC14" s="57">
        <f t="shared" si="11"/>
        <v>0.024423413171990784</v>
      </c>
      <c r="FD14" s="57">
        <f t="shared" si="12"/>
        <v>0.002775387860453498</v>
      </c>
      <c r="FE14" s="48">
        <f t="shared" si="13"/>
        <v>0.0007493547223224445</v>
      </c>
      <c r="FF14" s="47">
        <f t="shared" si="14"/>
        <v>0.010352196719491549</v>
      </c>
      <c r="FG14" s="47">
        <f t="shared" si="15"/>
        <v>0</v>
      </c>
      <c r="FH14" s="47">
        <f t="shared" si="16"/>
        <v>0</v>
      </c>
      <c r="FI14" s="47">
        <f t="shared" si="17"/>
        <v>0</v>
      </c>
      <c r="FJ14" s="47">
        <f t="shared" si="18"/>
        <v>0</v>
      </c>
      <c r="FK14" s="47">
        <f t="shared" si="19"/>
        <v>0</v>
      </c>
      <c r="FL14" s="47">
        <f>SUM(FD14:FK14)</f>
        <v>0.013876939302267492</v>
      </c>
      <c r="FM14" s="47">
        <f>SUM(EW14:FK14)</f>
        <v>0.9999999999999999</v>
      </c>
      <c r="FN14" s="47">
        <f t="shared" si="36"/>
        <v>0.48438844328494907</v>
      </c>
      <c r="FO14" s="47"/>
      <c r="FP14" s="45">
        <f t="shared" si="20"/>
        <v>0.06494407593461186</v>
      </c>
      <c r="FQ14" s="44">
        <f t="shared" si="21"/>
        <v>0.4194443673503372</v>
      </c>
      <c r="FR14" s="44">
        <f t="shared" si="22"/>
        <v>0</v>
      </c>
      <c r="FS14" s="46">
        <f t="shared" si="23"/>
        <v>0.48438844328494907</v>
      </c>
      <c r="FT14" s="44">
        <f t="shared" si="24"/>
        <v>0.11834253836973717</v>
      </c>
      <c r="FU14" s="44">
        <f t="shared" si="25"/>
        <v>0.0744081485387583</v>
      </c>
      <c r="FV14" s="44">
        <f t="shared" si="26"/>
        <v>0.19616441397685327</v>
      </c>
      <c r="FW14" s="44">
        <f t="shared" si="27"/>
        <v>0.08839610335544393</v>
      </c>
      <c r="FX14" s="44">
        <f t="shared" si="28"/>
        <v>0.024423413171990784</v>
      </c>
      <c r="FY14" s="46">
        <f t="shared" si="37"/>
        <v>0.013876939302267492</v>
      </c>
      <c r="FZ14" s="46">
        <f>SUM(FS14:FY14)</f>
        <v>1</v>
      </c>
      <c r="GA14" s="84"/>
      <c r="GB14" s="45">
        <f t="shared" si="38"/>
        <v>-0.07827894564812195</v>
      </c>
      <c r="GC14" s="44">
        <f t="shared" si="39"/>
        <v>0.08071055440069691</v>
      </c>
      <c r="GD14" s="44">
        <f t="shared" si="40"/>
        <v>-0.025381294964028776</v>
      </c>
      <c r="GE14" s="46">
        <f t="shared" si="41"/>
        <v>-0.022949686211453824</v>
      </c>
      <c r="GF14" s="44">
        <f t="shared" si="42"/>
        <v>-0.005887677457600965</v>
      </c>
      <c r="GG14" s="44">
        <f t="shared" si="43"/>
        <v>-0.020757319087140985</v>
      </c>
      <c r="GH14" s="44">
        <f t="shared" si="44"/>
        <v>0.0009126154157022004</v>
      </c>
      <c r="GI14" s="44">
        <f t="shared" si="45"/>
        <v>0.023072362348249678</v>
      </c>
      <c r="GJ14" s="44">
        <f t="shared" si="46"/>
        <v>0.01380470813601956</v>
      </c>
      <c r="GK14" s="46">
        <f t="shared" si="47"/>
        <v>0.011804996856224352</v>
      </c>
      <c r="GL14" s="47"/>
      <c r="GM14" s="40"/>
      <c r="GN14" s="46">
        <f t="shared" si="48"/>
        <v>-0.10366024061215072</v>
      </c>
      <c r="GO14" s="46">
        <v>0.08071055440069691</v>
      </c>
      <c r="GP14" s="46">
        <f t="shared" si="49"/>
        <v>-0.02294968621145381</v>
      </c>
    </row>
    <row r="15" spans="1:198" ht="12" customHeight="1" hidden="1" outlineLevel="2">
      <c r="A15" s="3">
        <v>46</v>
      </c>
      <c r="B15" s="1">
        <v>47</v>
      </c>
      <c r="C15" s="1">
        <v>1</v>
      </c>
      <c r="E15" s="147">
        <v>12014</v>
      </c>
      <c r="F15" s="40" t="s">
        <v>266</v>
      </c>
      <c r="G15" s="42">
        <v>62525</v>
      </c>
      <c r="H15" s="41">
        <v>57637</v>
      </c>
      <c r="I15" s="43">
        <v>54428</v>
      </c>
      <c r="J15" s="40"/>
      <c r="K15" s="41">
        <v>8102</v>
      </c>
      <c r="L15" s="41"/>
      <c r="M15" s="41"/>
      <c r="N15" s="40">
        <v>8102</v>
      </c>
      <c r="O15" s="41">
        <v>15199</v>
      </c>
      <c r="P15" s="41">
        <v>1714</v>
      </c>
      <c r="Q15" s="41"/>
      <c r="R15" s="41">
        <v>16913</v>
      </c>
      <c r="S15" s="40">
        <v>25015</v>
      </c>
      <c r="T15" s="42"/>
      <c r="U15" s="41">
        <v>6554</v>
      </c>
      <c r="V15" s="41"/>
      <c r="W15" s="43"/>
      <c r="X15" s="41">
        <v>6554</v>
      </c>
      <c r="Y15" s="42"/>
      <c r="Z15" s="43">
        <v>7552</v>
      </c>
      <c r="AA15" s="40">
        <v>7552</v>
      </c>
      <c r="AB15" s="41"/>
      <c r="AC15" s="41">
        <v>11391</v>
      </c>
      <c r="AD15" s="40">
        <v>11391</v>
      </c>
      <c r="AE15" s="42"/>
      <c r="AF15" s="43">
        <v>3030</v>
      </c>
      <c r="AG15" s="40">
        <v>3030</v>
      </c>
      <c r="AH15" s="41">
        <v>163</v>
      </c>
      <c r="AI15" s="41">
        <v>723</v>
      </c>
      <c r="AJ15" s="41"/>
      <c r="AK15" s="41"/>
      <c r="AL15" s="40">
        <v>886</v>
      </c>
      <c r="AM15" s="42"/>
      <c r="AN15" s="41"/>
      <c r="AO15" s="41"/>
      <c r="AP15" s="41"/>
      <c r="AQ15" s="43"/>
      <c r="AR15" s="43">
        <v>0</v>
      </c>
      <c r="AS15" s="41"/>
      <c r="AT15" s="45">
        <v>0.14885720584993017</v>
      </c>
      <c r="AU15" s="44">
        <v>0.2792496509149702</v>
      </c>
      <c r="AV15" s="44">
        <v>0.03149114426398177</v>
      </c>
      <c r="AW15" s="46">
        <f t="shared" si="0"/>
        <v>0.45959800102888215</v>
      </c>
      <c r="AX15" s="44">
        <v>0.12041596237230837</v>
      </c>
      <c r="AY15" s="44">
        <v>0.1387521128830749</v>
      </c>
      <c r="AZ15" s="44">
        <v>0.20928566179172484</v>
      </c>
      <c r="BA15" s="44">
        <v>0.05566987579922099</v>
      </c>
      <c r="BB15" s="44">
        <v>0.01328360402733887</v>
      </c>
      <c r="BC15" s="46">
        <f t="shared" si="30"/>
        <v>0.002994782097449966</v>
      </c>
      <c r="BD15" s="46"/>
      <c r="BE15" s="40"/>
      <c r="BF15" s="40"/>
      <c r="BG15" s="18"/>
      <c r="BH15" s="18"/>
      <c r="BI15" s="19">
        <v>55723</v>
      </c>
      <c r="BJ15" s="40"/>
      <c r="BK15" s="18">
        <v>6626</v>
      </c>
      <c r="BL15" s="18">
        <v>17890</v>
      </c>
      <c r="BM15" s="18">
        <v>5968</v>
      </c>
      <c r="BN15" s="18">
        <v>0</v>
      </c>
      <c r="BO15" s="18">
        <v>6719</v>
      </c>
      <c r="BP15" s="18">
        <v>3964</v>
      </c>
      <c r="BQ15" s="18">
        <v>12159</v>
      </c>
      <c r="BR15" s="18">
        <v>824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308</v>
      </c>
      <c r="CJ15" s="18">
        <v>1265</v>
      </c>
      <c r="CK15" s="19"/>
      <c r="CL15" s="17">
        <v>5968</v>
      </c>
      <c r="CM15" s="20">
        <v>17890</v>
      </c>
      <c r="CN15" s="18">
        <v>23858</v>
      </c>
      <c r="CO15" s="19">
        <v>824</v>
      </c>
      <c r="CP15" s="19">
        <v>0</v>
      </c>
      <c r="CQ15" s="19">
        <f t="shared" si="31"/>
        <v>0</v>
      </c>
      <c r="CR15" s="19">
        <f t="shared" si="32"/>
        <v>0</v>
      </c>
      <c r="CS15" s="18">
        <v>6626</v>
      </c>
      <c r="CT15" s="18">
        <v>6719</v>
      </c>
      <c r="CU15" s="18">
        <v>3964</v>
      </c>
      <c r="CV15" s="18">
        <v>0</v>
      </c>
      <c r="CW15" s="18">
        <v>12159</v>
      </c>
      <c r="CX15" s="19">
        <f t="shared" si="33"/>
        <v>1573</v>
      </c>
      <c r="CY15" s="40"/>
      <c r="CZ15" s="58">
        <v>0.10710119699226531</v>
      </c>
      <c r="DA15" s="58">
        <v>0.32105234822245754</v>
      </c>
      <c r="DB15" s="58"/>
      <c r="DC15" s="49">
        <v>0.4281535452147228</v>
      </c>
      <c r="DD15" s="82">
        <v>0.11890960644617124</v>
      </c>
      <c r="DE15" s="82">
        <v>0.12057857617141934</v>
      </c>
      <c r="DF15" s="58">
        <v>0.21820433214292123</v>
      </c>
      <c r="DG15" s="26">
        <v>0.07113759129982233</v>
      </c>
      <c r="DH15" s="58">
        <v>0.014787430683918669</v>
      </c>
      <c r="DI15" s="49"/>
      <c r="DJ15" s="49">
        <v>0</v>
      </c>
      <c r="DK15" s="82">
        <f t="shared" si="1"/>
        <v>0</v>
      </c>
      <c r="DL15" s="58">
        <f t="shared" si="2"/>
        <v>0</v>
      </c>
      <c r="DM15" s="49">
        <f t="shared" si="34"/>
        <v>0.028228918041024353</v>
      </c>
      <c r="DN15" s="41"/>
      <c r="DO15" s="82">
        <v>-0.04175600885766487</v>
      </c>
      <c r="DP15" s="26">
        <v>0.04180269730748731</v>
      </c>
      <c r="DQ15" s="26">
        <f t="shared" si="35"/>
        <v>-0.03149114426398177</v>
      </c>
      <c r="DR15" s="48">
        <f t="shared" si="3"/>
        <v>4.668844982244624E-05</v>
      </c>
      <c r="DS15" s="14">
        <f t="shared" si="50"/>
        <v>-0.031444455814159326</v>
      </c>
      <c r="DT15" s="26">
        <v>0.001503826656579799</v>
      </c>
      <c r="DU15" s="58">
        <v>-0.0015063559261371262</v>
      </c>
      <c r="DV15" s="49">
        <v>-0.018173536711655558</v>
      </c>
      <c r="DW15" s="58">
        <v>0.015467715500601345</v>
      </c>
      <c r="DX15" s="49"/>
      <c r="DY15" s="26">
        <f t="shared" si="51"/>
        <v>0.008918670351196395</v>
      </c>
      <c r="DZ15" s="40"/>
      <c r="EA15" s="40"/>
      <c r="EB15" s="42">
        <v>64696</v>
      </c>
      <c r="EC15" s="42">
        <v>59883</v>
      </c>
      <c r="ED15" s="42">
        <v>57082</v>
      </c>
      <c r="EE15" s="42">
        <v>4085</v>
      </c>
      <c r="EF15" s="41">
        <v>3992</v>
      </c>
      <c r="EG15" s="41">
        <v>6422</v>
      </c>
      <c r="EH15" s="40">
        <v>6290</v>
      </c>
      <c r="EI15" s="42">
        <v>22937</v>
      </c>
      <c r="EJ15" s="41">
        <v>10768</v>
      </c>
      <c r="EK15" s="41">
        <v>1795</v>
      </c>
      <c r="EL15" s="41">
        <v>157</v>
      </c>
      <c r="EM15" s="43">
        <v>44</v>
      </c>
      <c r="EN15" s="40">
        <v>592</v>
      </c>
      <c r="EO15" s="40"/>
      <c r="EP15" s="40"/>
      <c r="EQ15" s="40"/>
      <c r="ER15" s="40"/>
      <c r="ES15" s="40"/>
      <c r="ET15" s="40">
        <f>SUM(EL15:ES15)</f>
        <v>793</v>
      </c>
      <c r="EU15" s="40">
        <f>SUM(EE15:EK15)+ET15</f>
        <v>57082</v>
      </c>
      <c r="EV15" s="40"/>
      <c r="EW15" s="45">
        <f t="shared" si="5"/>
        <v>0.07156371535685505</v>
      </c>
      <c r="EX15" s="44">
        <f t="shared" si="6"/>
        <v>0.06993448022143584</v>
      </c>
      <c r="EY15" s="44">
        <f t="shared" si="7"/>
        <v>0.11250481763077677</v>
      </c>
      <c r="EZ15" s="46">
        <f t="shared" si="8"/>
        <v>0.11019235485792368</v>
      </c>
      <c r="FA15" s="84">
        <f t="shared" si="9"/>
        <v>0.40182544409796433</v>
      </c>
      <c r="FB15" s="57">
        <f t="shared" si="10"/>
        <v>0.1886409025612277</v>
      </c>
      <c r="FC15" s="57">
        <f t="shared" si="11"/>
        <v>0.03144598997932799</v>
      </c>
      <c r="FD15" s="57">
        <f t="shared" si="12"/>
        <v>0.0027504292071055675</v>
      </c>
      <c r="FE15" s="48">
        <f t="shared" si="13"/>
        <v>0.0007708209242843629</v>
      </c>
      <c r="FF15" s="47">
        <f t="shared" si="14"/>
        <v>0.0103710451630987</v>
      </c>
      <c r="FG15" s="47">
        <f t="shared" si="15"/>
        <v>0</v>
      </c>
      <c r="FH15" s="47">
        <f t="shared" si="16"/>
        <v>0</v>
      </c>
      <c r="FI15" s="47">
        <f t="shared" si="17"/>
        <v>0</v>
      </c>
      <c r="FJ15" s="47">
        <f t="shared" si="18"/>
        <v>0</v>
      </c>
      <c r="FK15" s="47">
        <f t="shared" si="19"/>
        <v>0</v>
      </c>
      <c r="FL15" s="47">
        <f>SUM(FD15:FK15)</f>
        <v>0.01389229529448863</v>
      </c>
      <c r="FM15" s="47">
        <f>SUM(EW15:FK15)</f>
        <v>1</v>
      </c>
      <c r="FN15" s="47">
        <f t="shared" si="36"/>
        <v>0.47175992431940017</v>
      </c>
      <c r="FO15" s="47"/>
      <c r="FP15" s="45">
        <f t="shared" si="20"/>
        <v>0.06993448022143584</v>
      </c>
      <c r="FQ15" s="44">
        <f t="shared" si="21"/>
        <v>0.40182544409796433</v>
      </c>
      <c r="FR15" s="44">
        <f t="shared" si="22"/>
        <v>0</v>
      </c>
      <c r="FS15" s="46">
        <f t="shared" si="23"/>
        <v>0.47175992431940017</v>
      </c>
      <c r="FT15" s="44">
        <f t="shared" si="24"/>
        <v>0.11250481763077677</v>
      </c>
      <c r="FU15" s="44">
        <f t="shared" si="25"/>
        <v>0.11019235485792368</v>
      </c>
      <c r="FV15" s="44">
        <f t="shared" si="26"/>
        <v>0.1886409025612277</v>
      </c>
      <c r="FW15" s="44">
        <f t="shared" si="27"/>
        <v>0.07156371535685505</v>
      </c>
      <c r="FX15" s="44">
        <f t="shared" si="28"/>
        <v>0.03144598997932799</v>
      </c>
      <c r="FY15" s="46">
        <f t="shared" si="37"/>
        <v>0.01389229529448863</v>
      </c>
      <c r="FZ15" s="46">
        <f>SUM(FS15:FY15)</f>
        <v>1</v>
      </c>
      <c r="GA15" s="84"/>
      <c r="GB15" s="45">
        <f t="shared" si="38"/>
        <v>-0.07892272562849434</v>
      </c>
      <c r="GC15" s="44">
        <f t="shared" si="39"/>
        <v>0.12257579318299411</v>
      </c>
      <c r="GD15" s="44">
        <f t="shared" si="40"/>
        <v>-0.03149114426398177</v>
      </c>
      <c r="GE15" s="46">
        <f t="shared" si="41"/>
        <v>0.012161923290518017</v>
      </c>
      <c r="GF15" s="44">
        <f t="shared" si="42"/>
        <v>-0.007911144741531595</v>
      </c>
      <c r="GG15" s="44">
        <f t="shared" si="43"/>
        <v>-0.02855975802515122</v>
      </c>
      <c r="GH15" s="44">
        <f t="shared" si="44"/>
        <v>-0.020644759230497134</v>
      </c>
      <c r="GI15" s="44">
        <f t="shared" si="45"/>
        <v>0.015893839557634057</v>
      </c>
      <c r="GJ15" s="44">
        <f t="shared" si="46"/>
        <v>0.018162385951989116</v>
      </c>
      <c r="GK15" s="46">
        <f t="shared" si="47"/>
        <v>0.010897513197038664</v>
      </c>
      <c r="GL15" s="47"/>
      <c r="GM15" s="40"/>
      <c r="GN15" s="46">
        <f t="shared" si="48"/>
        <v>-0.11041386989247612</v>
      </c>
      <c r="GO15" s="46">
        <v>0.12257579318299411</v>
      </c>
      <c r="GP15" s="46">
        <f t="shared" si="49"/>
        <v>0.01216192329051799</v>
      </c>
    </row>
    <row r="16" spans="1:198" ht="12" customHeight="1" hidden="1" outlineLevel="2">
      <c r="A16" s="3">
        <v>50</v>
      </c>
      <c r="B16" s="1">
        <v>51</v>
      </c>
      <c r="C16" s="1">
        <v>1</v>
      </c>
      <c r="E16" s="147">
        <v>12021</v>
      </c>
      <c r="F16" s="40" t="s">
        <v>89</v>
      </c>
      <c r="G16" s="42">
        <v>37992</v>
      </c>
      <c r="H16" s="41">
        <v>33582</v>
      </c>
      <c r="I16" s="43">
        <v>32046</v>
      </c>
      <c r="J16" s="40"/>
      <c r="K16" s="41">
        <v>5119</v>
      </c>
      <c r="L16" s="41"/>
      <c r="M16" s="41"/>
      <c r="N16" s="40">
        <v>5119</v>
      </c>
      <c r="O16" s="41">
        <v>9437</v>
      </c>
      <c r="P16" s="41">
        <v>851</v>
      </c>
      <c r="Q16" s="41"/>
      <c r="R16" s="41">
        <v>10288</v>
      </c>
      <c r="S16" s="40">
        <v>15407</v>
      </c>
      <c r="T16" s="42"/>
      <c r="U16" s="41">
        <v>4180</v>
      </c>
      <c r="V16" s="41"/>
      <c r="W16" s="43"/>
      <c r="X16" s="41">
        <v>4180</v>
      </c>
      <c r="Y16" s="42"/>
      <c r="Z16" s="43">
        <v>4466</v>
      </c>
      <c r="AA16" s="40">
        <v>4466</v>
      </c>
      <c r="AB16" s="41"/>
      <c r="AC16" s="41">
        <v>4898</v>
      </c>
      <c r="AD16" s="40">
        <v>4898</v>
      </c>
      <c r="AE16" s="42"/>
      <c r="AF16" s="43">
        <v>2551</v>
      </c>
      <c r="AG16" s="40">
        <v>2551</v>
      </c>
      <c r="AH16" s="41">
        <v>103</v>
      </c>
      <c r="AI16" s="41">
        <v>441</v>
      </c>
      <c r="AJ16" s="41"/>
      <c r="AK16" s="41"/>
      <c r="AL16" s="40">
        <v>544</v>
      </c>
      <c r="AM16" s="42"/>
      <c r="AN16" s="41"/>
      <c r="AO16" s="41"/>
      <c r="AP16" s="41"/>
      <c r="AQ16" s="43"/>
      <c r="AR16" s="43">
        <v>0</v>
      </c>
      <c r="AS16" s="41"/>
      <c r="AT16" s="45">
        <v>0.1597391250078013</v>
      </c>
      <c r="AU16" s="44">
        <v>0.2944829307869937</v>
      </c>
      <c r="AV16" s="44">
        <v>0.02655557635898396</v>
      </c>
      <c r="AW16" s="46">
        <f t="shared" si="0"/>
        <v>0.480777632153779</v>
      </c>
      <c r="AX16" s="44">
        <v>0.13043749609935718</v>
      </c>
      <c r="AY16" s="44">
        <v>0.13936216688510267</v>
      </c>
      <c r="AZ16" s="44">
        <v>0.1528427884915434</v>
      </c>
      <c r="BA16" s="44">
        <v>0.07960431879173688</v>
      </c>
      <c r="BB16" s="44">
        <v>0.013761467889908258</v>
      </c>
      <c r="BC16" s="46">
        <f t="shared" si="30"/>
        <v>0.003214129688572598</v>
      </c>
      <c r="BD16" s="46"/>
      <c r="BE16" s="40"/>
      <c r="BF16" s="40"/>
      <c r="BG16" s="18"/>
      <c r="BH16" s="18"/>
      <c r="BI16" s="19">
        <v>31033</v>
      </c>
      <c r="BJ16" s="40"/>
      <c r="BK16" s="18">
        <v>3680</v>
      </c>
      <c r="BL16" s="18">
        <v>10575</v>
      </c>
      <c r="BM16" s="18">
        <v>3838</v>
      </c>
      <c r="BN16" s="18">
        <v>0</v>
      </c>
      <c r="BO16" s="18">
        <v>3542</v>
      </c>
      <c r="BP16" s="18">
        <v>3070</v>
      </c>
      <c r="BQ16" s="18">
        <v>4929</v>
      </c>
      <c r="BR16" s="18">
        <v>511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790</v>
      </c>
      <c r="CJ16" s="18">
        <v>98</v>
      </c>
      <c r="CK16" s="19"/>
      <c r="CL16" s="17">
        <v>3838</v>
      </c>
      <c r="CM16" s="20">
        <v>10575</v>
      </c>
      <c r="CN16" s="18">
        <v>14413</v>
      </c>
      <c r="CO16" s="19">
        <v>511</v>
      </c>
      <c r="CP16" s="19">
        <v>0</v>
      </c>
      <c r="CQ16" s="19">
        <f t="shared" si="31"/>
        <v>0</v>
      </c>
      <c r="CR16" s="19">
        <f t="shared" si="32"/>
        <v>0</v>
      </c>
      <c r="CS16" s="18">
        <v>3680</v>
      </c>
      <c r="CT16" s="18">
        <v>3542</v>
      </c>
      <c r="CU16" s="18">
        <v>3070</v>
      </c>
      <c r="CV16" s="18">
        <v>0</v>
      </c>
      <c r="CW16" s="18">
        <v>4929</v>
      </c>
      <c r="CX16" s="19">
        <f t="shared" si="33"/>
        <v>888</v>
      </c>
      <c r="CY16" s="40"/>
      <c r="CZ16" s="58">
        <v>0.12367479779589469</v>
      </c>
      <c r="DA16" s="58">
        <v>0.34076628105565043</v>
      </c>
      <c r="DB16" s="58"/>
      <c r="DC16" s="49">
        <v>0.4644410788515451</v>
      </c>
      <c r="DD16" s="82">
        <v>0.11858344343118615</v>
      </c>
      <c r="DE16" s="82">
        <v>0.11413656430251667</v>
      </c>
      <c r="DF16" s="58">
        <v>0.15883092192182516</v>
      </c>
      <c r="DG16" s="26">
        <v>0.09892694873199498</v>
      </c>
      <c r="DH16" s="58">
        <v>0.01646634228079786</v>
      </c>
      <c r="DI16" s="49"/>
      <c r="DJ16" s="49">
        <v>0</v>
      </c>
      <c r="DK16" s="82">
        <f t="shared" si="1"/>
        <v>0</v>
      </c>
      <c r="DL16" s="58">
        <f t="shared" si="2"/>
        <v>0</v>
      </c>
      <c r="DM16" s="49">
        <f t="shared" si="34"/>
        <v>0.02861470048013405</v>
      </c>
      <c r="DN16" s="41"/>
      <c r="DO16" s="82">
        <v>-0.03606432721190661</v>
      </c>
      <c r="DP16" s="26">
        <v>0.04628335026865671</v>
      </c>
      <c r="DQ16" s="26">
        <f t="shared" si="35"/>
        <v>-0.02655557635898396</v>
      </c>
      <c r="DR16" s="48">
        <f t="shared" si="3"/>
        <v>0.010219023056750098</v>
      </c>
      <c r="DS16" s="14">
        <f t="shared" si="50"/>
        <v>-0.016336553302233863</v>
      </c>
      <c r="DT16" s="26">
        <v>0.0027048743908896014</v>
      </c>
      <c r="DU16" s="58">
        <v>-0.011854052668171022</v>
      </c>
      <c r="DV16" s="49">
        <v>-0.025225602582585993</v>
      </c>
      <c r="DW16" s="58">
        <v>0.0193226299402581</v>
      </c>
      <c r="DX16" s="49"/>
      <c r="DY16" s="26">
        <f t="shared" si="51"/>
        <v>0.005988133430281761</v>
      </c>
      <c r="DZ16" s="40"/>
      <c r="EA16" s="40"/>
      <c r="EB16" s="42">
        <v>48815</v>
      </c>
      <c r="EC16" s="42">
        <v>40977</v>
      </c>
      <c r="ED16" s="42">
        <v>38938</v>
      </c>
      <c r="EE16" s="42">
        <v>4284</v>
      </c>
      <c r="EF16" s="41">
        <v>2961</v>
      </c>
      <c r="EG16" s="41">
        <v>5332</v>
      </c>
      <c r="EH16" s="40">
        <v>4422</v>
      </c>
      <c r="EI16" s="42">
        <v>14667</v>
      </c>
      <c r="EJ16" s="41">
        <v>5334</v>
      </c>
      <c r="EK16" s="41">
        <v>1251</v>
      </c>
      <c r="EL16" s="41">
        <v>85</v>
      </c>
      <c r="EM16" s="43">
        <v>71</v>
      </c>
      <c r="EN16" s="40">
        <v>531</v>
      </c>
      <c r="EO16" s="40"/>
      <c r="EP16" s="40"/>
      <c r="EQ16" s="40"/>
      <c r="ER16" s="40"/>
      <c r="ES16" s="40"/>
      <c r="ET16" s="40">
        <f>SUM(EL16:ES16)</f>
        <v>687</v>
      </c>
      <c r="EU16" s="40">
        <f>SUM(EE16:EK16)+ET16</f>
        <v>38938</v>
      </c>
      <c r="EV16" s="40"/>
      <c r="EW16" s="45">
        <f t="shared" si="5"/>
        <v>0.11002105911962608</v>
      </c>
      <c r="EX16" s="44">
        <f t="shared" si="6"/>
        <v>0.07604396733268273</v>
      </c>
      <c r="EY16" s="44">
        <f t="shared" si="7"/>
        <v>0.13693564127587446</v>
      </c>
      <c r="EZ16" s="46">
        <f t="shared" si="8"/>
        <v>0.11356515486157481</v>
      </c>
      <c r="FA16" s="84">
        <f t="shared" si="9"/>
        <v>0.3766757409214649</v>
      </c>
      <c r="FB16" s="57">
        <f t="shared" si="10"/>
        <v>0.13698700498227953</v>
      </c>
      <c r="FC16" s="57">
        <f t="shared" si="11"/>
        <v>0.0321279983563614</v>
      </c>
      <c r="FD16" s="57">
        <f t="shared" si="12"/>
        <v>0.002182957522214803</v>
      </c>
      <c r="FE16" s="48">
        <f t="shared" si="13"/>
        <v>0.0018234115773794236</v>
      </c>
      <c r="FF16" s="47">
        <f t="shared" si="14"/>
        <v>0.013637064050541887</v>
      </c>
      <c r="FG16" s="47">
        <f t="shared" si="15"/>
        <v>0</v>
      </c>
      <c r="FH16" s="47">
        <f t="shared" si="16"/>
        <v>0</v>
      </c>
      <c r="FI16" s="47">
        <f t="shared" si="17"/>
        <v>0</v>
      </c>
      <c r="FJ16" s="47">
        <f t="shared" si="18"/>
        <v>0</v>
      </c>
      <c r="FK16" s="47">
        <f t="shared" si="19"/>
        <v>0</v>
      </c>
      <c r="FL16" s="47">
        <f>SUM(FD16:FK16)</f>
        <v>0.017643433150136115</v>
      </c>
      <c r="FM16" s="47">
        <f>SUM(EW16:FK16)</f>
        <v>0.9999999999999999</v>
      </c>
      <c r="FN16" s="47">
        <f t="shared" si="36"/>
        <v>0.45271970825414765</v>
      </c>
      <c r="FO16" s="47"/>
      <c r="FP16" s="45">
        <f t="shared" si="20"/>
        <v>0.07604396733268273</v>
      </c>
      <c r="FQ16" s="44">
        <f t="shared" si="21"/>
        <v>0.3766757409214649</v>
      </c>
      <c r="FR16" s="44">
        <f t="shared" si="22"/>
        <v>0</v>
      </c>
      <c r="FS16" s="46">
        <f t="shared" si="23"/>
        <v>0.45271970825414765</v>
      </c>
      <c r="FT16" s="44">
        <f t="shared" si="24"/>
        <v>0.13693564127587446</v>
      </c>
      <c r="FU16" s="44">
        <f t="shared" si="25"/>
        <v>0.11356515486157481</v>
      </c>
      <c r="FV16" s="44">
        <f t="shared" si="26"/>
        <v>0.13698700498227953</v>
      </c>
      <c r="FW16" s="44">
        <f t="shared" si="27"/>
        <v>0.11002105911962608</v>
      </c>
      <c r="FX16" s="44">
        <f t="shared" si="28"/>
        <v>0.0321279983563614</v>
      </c>
      <c r="FY16" s="46">
        <f t="shared" si="37"/>
        <v>0.017643433150136115</v>
      </c>
      <c r="FZ16" s="46">
        <f>SUM(FS16:FY16)</f>
        <v>1</v>
      </c>
      <c r="GA16" s="84"/>
      <c r="GB16" s="45">
        <f t="shared" si="38"/>
        <v>-0.08369515767511856</v>
      </c>
      <c r="GC16" s="44">
        <f t="shared" si="39"/>
        <v>0.08219281013447116</v>
      </c>
      <c r="GD16" s="44">
        <f t="shared" si="40"/>
        <v>-0.02655557635898396</v>
      </c>
      <c r="GE16" s="46">
        <f t="shared" si="41"/>
        <v>-0.028057923899631354</v>
      </c>
      <c r="GF16" s="44">
        <f t="shared" si="42"/>
        <v>0.006498145176517284</v>
      </c>
      <c r="GG16" s="44">
        <f t="shared" si="43"/>
        <v>-0.025797012023527854</v>
      </c>
      <c r="GH16" s="44">
        <f t="shared" si="44"/>
        <v>-0.015855783509263865</v>
      </c>
      <c r="GI16" s="44">
        <f t="shared" si="45"/>
        <v>0.0304167403278892</v>
      </c>
      <c r="GJ16" s="44">
        <f t="shared" si="46"/>
        <v>0.01836653046645314</v>
      </c>
      <c r="GK16" s="46">
        <f t="shared" si="47"/>
        <v>0.014429303461563518</v>
      </c>
      <c r="GL16" s="47"/>
      <c r="GM16" s="40"/>
      <c r="GN16" s="46">
        <f t="shared" si="48"/>
        <v>-0.11025073403410253</v>
      </c>
      <c r="GO16" s="46">
        <v>0.08219281013447116</v>
      </c>
      <c r="GP16" s="46">
        <f t="shared" si="49"/>
        <v>-0.028057923899631368</v>
      </c>
    </row>
    <row r="17" spans="1:198" ht="12" customHeight="1" hidden="1" outlineLevel="2">
      <c r="A17" s="3">
        <v>53</v>
      </c>
      <c r="B17" s="1">
        <v>54</v>
      </c>
      <c r="C17" s="1">
        <v>1</v>
      </c>
      <c r="E17" s="147">
        <v>12025</v>
      </c>
      <c r="F17" s="40" t="s">
        <v>90</v>
      </c>
      <c r="G17" s="42">
        <v>76489</v>
      </c>
      <c r="H17" s="41">
        <v>69278</v>
      </c>
      <c r="I17" s="43">
        <v>66360</v>
      </c>
      <c r="J17" s="40"/>
      <c r="K17" s="41">
        <v>9808</v>
      </c>
      <c r="L17" s="41"/>
      <c r="M17" s="41"/>
      <c r="N17" s="40">
        <v>9808</v>
      </c>
      <c r="O17" s="41">
        <v>17742</v>
      </c>
      <c r="P17" s="41">
        <v>1501</v>
      </c>
      <c r="Q17" s="41"/>
      <c r="R17" s="41">
        <v>19243</v>
      </c>
      <c r="S17" s="40">
        <v>29051</v>
      </c>
      <c r="T17" s="42"/>
      <c r="U17" s="41">
        <v>8537</v>
      </c>
      <c r="V17" s="41"/>
      <c r="W17" s="43"/>
      <c r="X17" s="41">
        <v>8537</v>
      </c>
      <c r="Y17" s="42"/>
      <c r="Z17" s="43">
        <v>13203</v>
      </c>
      <c r="AA17" s="40">
        <v>13203</v>
      </c>
      <c r="AB17" s="41"/>
      <c r="AC17" s="41">
        <v>8441</v>
      </c>
      <c r="AD17" s="40">
        <v>8441</v>
      </c>
      <c r="AE17" s="42"/>
      <c r="AF17" s="43">
        <v>5935</v>
      </c>
      <c r="AG17" s="40">
        <v>5935</v>
      </c>
      <c r="AH17" s="41">
        <v>202</v>
      </c>
      <c r="AI17" s="41">
        <v>991</v>
      </c>
      <c r="AJ17" s="41"/>
      <c r="AK17" s="41"/>
      <c r="AL17" s="40">
        <v>1193</v>
      </c>
      <c r="AM17" s="42"/>
      <c r="AN17" s="41"/>
      <c r="AO17" s="41"/>
      <c r="AP17" s="41"/>
      <c r="AQ17" s="43"/>
      <c r="AR17" s="43">
        <v>0</v>
      </c>
      <c r="AS17" s="41"/>
      <c r="AT17" s="45">
        <v>0.14779987944544906</v>
      </c>
      <c r="AU17" s="44">
        <v>0.2673598553345389</v>
      </c>
      <c r="AV17" s="44">
        <v>0.02261904761904762</v>
      </c>
      <c r="AW17" s="46">
        <f t="shared" si="0"/>
        <v>0.4377787823990355</v>
      </c>
      <c r="AX17" s="44">
        <v>0.1286467751657625</v>
      </c>
      <c r="AY17" s="44">
        <v>0.1989602169981917</v>
      </c>
      <c r="AZ17" s="44">
        <v>0.12720012055455093</v>
      </c>
      <c r="BA17" s="44">
        <v>0.08943640747438215</v>
      </c>
      <c r="BB17" s="44">
        <v>0.014933694996986137</v>
      </c>
      <c r="BC17" s="46">
        <f t="shared" si="30"/>
        <v>0.003044002411090929</v>
      </c>
      <c r="BD17" s="46"/>
      <c r="BE17" s="40"/>
      <c r="BF17" s="40"/>
      <c r="BG17" s="18"/>
      <c r="BH17" s="18"/>
      <c r="BI17" s="19">
        <v>67253</v>
      </c>
      <c r="BJ17" s="40"/>
      <c r="BK17" s="18">
        <v>10829</v>
      </c>
      <c r="BL17" s="18">
        <v>19744</v>
      </c>
      <c r="BM17" s="18">
        <v>6881</v>
      </c>
      <c r="BN17" s="18">
        <v>0</v>
      </c>
      <c r="BO17" s="18">
        <v>12451</v>
      </c>
      <c r="BP17" s="18">
        <v>6280</v>
      </c>
      <c r="BQ17" s="18">
        <v>8725</v>
      </c>
      <c r="BR17" s="18">
        <v>2343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9"/>
      <c r="CL17" s="17">
        <v>6881</v>
      </c>
      <c r="CM17" s="20">
        <v>19744</v>
      </c>
      <c r="CN17" s="18">
        <v>26625</v>
      </c>
      <c r="CO17" s="19">
        <v>2343</v>
      </c>
      <c r="CP17" s="19">
        <v>0</v>
      </c>
      <c r="CQ17" s="19">
        <f t="shared" si="31"/>
        <v>0</v>
      </c>
      <c r="CR17" s="19">
        <f t="shared" si="32"/>
        <v>0</v>
      </c>
      <c r="CS17" s="18">
        <v>10829</v>
      </c>
      <c r="CT17" s="18">
        <v>12451</v>
      </c>
      <c r="CU17" s="18">
        <v>6280</v>
      </c>
      <c r="CV17" s="18">
        <v>0</v>
      </c>
      <c r="CW17" s="18">
        <v>8725</v>
      </c>
      <c r="CX17" s="19">
        <f t="shared" si="33"/>
        <v>0</v>
      </c>
      <c r="CY17" s="40"/>
      <c r="CZ17" s="58">
        <v>0.10231513835814016</v>
      </c>
      <c r="DA17" s="58">
        <v>0.29357798165137616</v>
      </c>
      <c r="DB17" s="58"/>
      <c r="DC17" s="49">
        <v>0.3958931200095163</v>
      </c>
      <c r="DD17" s="82">
        <v>0.16101883930828365</v>
      </c>
      <c r="DE17" s="82">
        <v>0.1851367225253892</v>
      </c>
      <c r="DF17" s="58">
        <v>0.12973398956180393</v>
      </c>
      <c r="DG17" s="26">
        <v>0.09337873403416948</v>
      </c>
      <c r="DH17" s="58">
        <v>0.03483859456083743</v>
      </c>
      <c r="DI17" s="49"/>
      <c r="DJ17" s="49">
        <v>0</v>
      </c>
      <c r="DK17" s="82">
        <f t="shared" si="1"/>
        <v>0</v>
      </c>
      <c r="DL17" s="58">
        <f t="shared" si="2"/>
        <v>0</v>
      </c>
      <c r="DM17" s="49">
        <f t="shared" si="34"/>
        <v>0</v>
      </c>
      <c r="DN17" s="41"/>
      <c r="DO17" s="82">
        <v>-0.045484741087308905</v>
      </c>
      <c r="DP17" s="26">
        <v>0.026218126316837287</v>
      </c>
      <c r="DQ17" s="26">
        <f t="shared" si="35"/>
        <v>-0.02261904761904762</v>
      </c>
      <c r="DR17" s="48">
        <f t="shared" si="3"/>
        <v>-0.019266614770471622</v>
      </c>
      <c r="DS17" s="14">
        <f t="shared" si="50"/>
        <v>-0.04188566238951924</v>
      </c>
      <c r="DT17" s="26">
        <v>0.019904899563851296</v>
      </c>
      <c r="DU17" s="58">
        <v>0.03237206414252114</v>
      </c>
      <c r="DV17" s="49">
        <v>-0.013823494472802483</v>
      </c>
      <c r="DW17" s="58">
        <v>0.003942326559787324</v>
      </c>
      <c r="DX17" s="49"/>
      <c r="DY17" s="26">
        <f t="shared" si="51"/>
        <v>0.002533869007252998</v>
      </c>
      <c r="DZ17" s="40"/>
      <c r="EA17" s="40"/>
      <c r="EB17" s="42">
        <v>78075</v>
      </c>
      <c r="EC17" s="42">
        <v>71512</v>
      </c>
      <c r="ED17" s="42">
        <v>68533</v>
      </c>
      <c r="EE17" s="42">
        <v>7722</v>
      </c>
      <c r="EF17" s="41">
        <v>4206</v>
      </c>
      <c r="EG17" s="41">
        <v>9055</v>
      </c>
      <c r="EH17" s="40">
        <v>11395</v>
      </c>
      <c r="EI17" s="42">
        <v>22858</v>
      </c>
      <c r="EJ17" s="41">
        <v>9123</v>
      </c>
      <c r="EK17" s="41">
        <v>3284</v>
      </c>
      <c r="EL17" s="41">
        <v>199</v>
      </c>
      <c r="EM17" s="43">
        <v>87</v>
      </c>
      <c r="EN17" s="40">
        <v>604</v>
      </c>
      <c r="EO17" s="40"/>
      <c r="EP17" s="40"/>
      <c r="EQ17" s="40"/>
      <c r="ER17" s="40"/>
      <c r="ES17" s="40"/>
      <c r="ET17" s="40">
        <f>SUM(EL17:ES17)</f>
        <v>890</v>
      </c>
      <c r="EU17" s="40">
        <f>SUM(EE17:EK17)+ET17</f>
        <v>68533</v>
      </c>
      <c r="EV17" s="40"/>
      <c r="EW17" s="45">
        <f t="shared" si="5"/>
        <v>0.1126756453095589</v>
      </c>
      <c r="EX17" s="44">
        <f t="shared" si="6"/>
        <v>0.06137189383216844</v>
      </c>
      <c r="EY17" s="44">
        <f t="shared" si="7"/>
        <v>0.13212612901813725</v>
      </c>
      <c r="EZ17" s="46">
        <f t="shared" si="8"/>
        <v>0.16627026396042782</v>
      </c>
      <c r="FA17" s="84">
        <f t="shared" si="9"/>
        <v>0.33353275064567434</v>
      </c>
      <c r="FB17" s="57">
        <f t="shared" si="10"/>
        <v>0.13311835174295594</v>
      </c>
      <c r="FC17" s="57">
        <f t="shared" si="11"/>
        <v>0.047918521004479596</v>
      </c>
      <c r="FD17" s="57">
        <f t="shared" si="12"/>
        <v>0.002903710621160609</v>
      </c>
      <c r="FE17" s="48">
        <f t="shared" si="13"/>
        <v>0.0012694614273415727</v>
      </c>
      <c r="FF17" s="47">
        <f t="shared" si="14"/>
        <v>0.008813272438095515</v>
      </c>
      <c r="FG17" s="47">
        <f t="shared" si="15"/>
        <v>0</v>
      </c>
      <c r="FH17" s="47">
        <f t="shared" si="16"/>
        <v>0</v>
      </c>
      <c r="FI17" s="47">
        <f t="shared" si="17"/>
        <v>0</v>
      </c>
      <c r="FJ17" s="47">
        <f t="shared" si="18"/>
        <v>0</v>
      </c>
      <c r="FK17" s="47">
        <f t="shared" si="19"/>
        <v>0</v>
      </c>
      <c r="FL17" s="47">
        <f>SUM(FD17:FK17)</f>
        <v>0.012986444486597696</v>
      </c>
      <c r="FM17" s="47">
        <f>SUM(EW17:FK17)</f>
        <v>0.9999999999999998</v>
      </c>
      <c r="FN17" s="47">
        <f t="shared" si="36"/>
        <v>0.3949046444778428</v>
      </c>
      <c r="FO17" s="47"/>
      <c r="FP17" s="45">
        <f t="shared" si="20"/>
        <v>0.06137189383216844</v>
      </c>
      <c r="FQ17" s="44">
        <f t="shared" si="21"/>
        <v>0.33353275064567434</v>
      </c>
      <c r="FR17" s="44">
        <f t="shared" si="22"/>
        <v>0</v>
      </c>
      <c r="FS17" s="46">
        <f t="shared" si="23"/>
        <v>0.3949046444778428</v>
      </c>
      <c r="FT17" s="44">
        <f t="shared" si="24"/>
        <v>0.13212612901813725</v>
      </c>
      <c r="FU17" s="44">
        <f t="shared" si="25"/>
        <v>0.16627026396042782</v>
      </c>
      <c r="FV17" s="44">
        <f t="shared" si="26"/>
        <v>0.13311835174295594</v>
      </c>
      <c r="FW17" s="44">
        <f t="shared" si="27"/>
        <v>0.1126756453095589</v>
      </c>
      <c r="FX17" s="44">
        <f t="shared" si="28"/>
        <v>0.047918521004479596</v>
      </c>
      <c r="FY17" s="46">
        <f t="shared" si="37"/>
        <v>0.012986444486597696</v>
      </c>
      <c r="FZ17" s="46">
        <f>SUM(FS17:FY17)</f>
        <v>1</v>
      </c>
      <c r="GA17" s="84"/>
      <c r="GB17" s="45">
        <f t="shared" si="38"/>
        <v>-0.08642798561328062</v>
      </c>
      <c r="GC17" s="44">
        <f t="shared" si="39"/>
        <v>0.06617289531113546</v>
      </c>
      <c r="GD17" s="44">
        <f t="shared" si="40"/>
        <v>-0.02261904761904762</v>
      </c>
      <c r="GE17" s="46">
        <f t="shared" si="41"/>
        <v>-0.04287413792119271</v>
      </c>
      <c r="GF17" s="44">
        <f t="shared" si="42"/>
        <v>0.0034793538523747447</v>
      </c>
      <c r="GG17" s="44">
        <f t="shared" si="43"/>
        <v>-0.03268995303776387</v>
      </c>
      <c r="GH17" s="44">
        <f t="shared" si="44"/>
        <v>0.00591823118840501</v>
      </c>
      <c r="GI17" s="44">
        <f t="shared" si="45"/>
        <v>0.023239237835176743</v>
      </c>
      <c r="GJ17" s="44">
        <f t="shared" si="46"/>
        <v>0.03298482600749346</v>
      </c>
      <c r="GK17" s="46">
        <f t="shared" si="47"/>
        <v>0.009942442075506767</v>
      </c>
      <c r="GL17" s="47"/>
      <c r="GM17" s="40"/>
      <c r="GN17" s="46">
        <f t="shared" si="48"/>
        <v>-0.10904703323232824</v>
      </c>
      <c r="GO17" s="46">
        <v>0.06617289531113546</v>
      </c>
      <c r="GP17" s="46">
        <f t="shared" si="49"/>
        <v>-0.04287413792119278</v>
      </c>
    </row>
    <row r="18" spans="1:198" ht="12" customHeight="1" hidden="1" outlineLevel="2">
      <c r="A18" s="3">
        <v>56</v>
      </c>
      <c r="B18" s="1">
        <v>57</v>
      </c>
      <c r="C18" s="1">
        <v>1</v>
      </c>
      <c r="E18" s="147">
        <v>12030</v>
      </c>
      <c r="F18" s="40" t="s">
        <v>91</v>
      </c>
      <c r="G18" s="42">
        <v>35534</v>
      </c>
      <c r="H18" s="41">
        <v>32595</v>
      </c>
      <c r="I18" s="43">
        <v>31335</v>
      </c>
      <c r="J18" s="40"/>
      <c r="K18" s="41">
        <v>4004</v>
      </c>
      <c r="L18" s="41"/>
      <c r="M18" s="41"/>
      <c r="N18" s="40">
        <v>4004</v>
      </c>
      <c r="O18" s="41">
        <v>8815</v>
      </c>
      <c r="P18" s="41">
        <v>678</v>
      </c>
      <c r="Q18" s="41"/>
      <c r="R18" s="41">
        <v>9493</v>
      </c>
      <c r="S18" s="40">
        <v>13497</v>
      </c>
      <c r="T18" s="42"/>
      <c r="U18" s="41">
        <v>3832</v>
      </c>
      <c r="V18" s="41"/>
      <c r="W18" s="43"/>
      <c r="X18" s="41">
        <v>3832</v>
      </c>
      <c r="Y18" s="42"/>
      <c r="Z18" s="43">
        <v>3676</v>
      </c>
      <c r="AA18" s="40">
        <v>3676</v>
      </c>
      <c r="AB18" s="41"/>
      <c r="AC18" s="41">
        <v>7917</v>
      </c>
      <c r="AD18" s="40">
        <v>7917</v>
      </c>
      <c r="AE18" s="42"/>
      <c r="AF18" s="43">
        <v>1988</v>
      </c>
      <c r="AG18" s="40">
        <v>1988</v>
      </c>
      <c r="AH18" s="41">
        <v>56</v>
      </c>
      <c r="AI18" s="41">
        <v>369</v>
      </c>
      <c r="AJ18" s="41"/>
      <c r="AK18" s="41"/>
      <c r="AL18" s="40">
        <v>425</v>
      </c>
      <c r="AM18" s="42"/>
      <c r="AN18" s="41"/>
      <c r="AO18" s="41"/>
      <c r="AP18" s="41"/>
      <c r="AQ18" s="43"/>
      <c r="AR18" s="43">
        <v>0</v>
      </c>
      <c r="AS18" s="41"/>
      <c r="AT18" s="45">
        <v>0.12778043721078666</v>
      </c>
      <c r="AU18" s="44">
        <v>0.2813148236795915</v>
      </c>
      <c r="AV18" s="44">
        <v>0.02163714696026807</v>
      </c>
      <c r="AW18" s="46">
        <f t="shared" si="0"/>
        <v>0.43073240785064626</v>
      </c>
      <c r="AX18" s="44">
        <v>0.12229136748045316</v>
      </c>
      <c r="AY18" s="44">
        <v>0.11731290888782511</v>
      </c>
      <c r="AZ18" s="44">
        <v>0.2526567735758736</v>
      </c>
      <c r="BA18" s="44">
        <v>0.06344343385990107</v>
      </c>
      <c r="BB18" s="44">
        <v>0.011775969363331737</v>
      </c>
      <c r="BC18" s="46">
        <f t="shared" si="30"/>
        <v>0.0017871389819692496</v>
      </c>
      <c r="BD18" s="46"/>
      <c r="BE18" s="40"/>
      <c r="BF18" s="40"/>
      <c r="BG18" s="18"/>
      <c r="BH18" s="18"/>
      <c r="BI18" s="19">
        <v>32111</v>
      </c>
      <c r="BJ18" s="40"/>
      <c r="BK18" s="18">
        <v>2489</v>
      </c>
      <c r="BL18" s="18">
        <v>8628</v>
      </c>
      <c r="BM18" s="18">
        <v>3140</v>
      </c>
      <c r="BN18" s="18">
        <v>0</v>
      </c>
      <c r="BO18" s="18">
        <v>4056</v>
      </c>
      <c r="BP18" s="18">
        <v>2570</v>
      </c>
      <c r="BQ18" s="18">
        <v>10717</v>
      </c>
      <c r="BR18" s="18">
        <v>511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9"/>
      <c r="CL18" s="17">
        <v>3140</v>
      </c>
      <c r="CM18" s="20">
        <v>8628</v>
      </c>
      <c r="CN18" s="18">
        <v>11768</v>
      </c>
      <c r="CO18" s="19">
        <v>511</v>
      </c>
      <c r="CP18" s="19">
        <v>0</v>
      </c>
      <c r="CQ18" s="19">
        <f t="shared" si="31"/>
        <v>0</v>
      </c>
      <c r="CR18" s="19">
        <f t="shared" si="32"/>
        <v>0</v>
      </c>
      <c r="CS18" s="18">
        <v>2489</v>
      </c>
      <c r="CT18" s="18">
        <v>4056</v>
      </c>
      <c r="CU18" s="18">
        <v>2570</v>
      </c>
      <c r="CV18" s="18">
        <v>0</v>
      </c>
      <c r="CW18" s="18">
        <v>10717</v>
      </c>
      <c r="CX18" s="19">
        <f t="shared" si="33"/>
        <v>0</v>
      </c>
      <c r="CY18" s="40"/>
      <c r="CZ18" s="58">
        <v>0.09778580548721622</v>
      </c>
      <c r="DA18" s="58">
        <v>0.2686929712559559</v>
      </c>
      <c r="DB18" s="58"/>
      <c r="DC18" s="49">
        <v>0.36647877674317214</v>
      </c>
      <c r="DD18" s="82">
        <v>0.07751237893556726</v>
      </c>
      <c r="DE18" s="82">
        <v>0.1263118557503659</v>
      </c>
      <c r="DF18" s="58">
        <v>0.3337485596835975</v>
      </c>
      <c r="DG18" s="26">
        <v>0.0800348790134222</v>
      </c>
      <c r="DH18" s="58">
        <v>0.015913549873874996</v>
      </c>
      <c r="DI18" s="49"/>
      <c r="DJ18" s="49">
        <v>0</v>
      </c>
      <c r="DK18" s="82">
        <f t="shared" si="1"/>
        <v>0</v>
      </c>
      <c r="DL18" s="58">
        <f t="shared" si="2"/>
        <v>0</v>
      </c>
      <c r="DM18" s="49">
        <f t="shared" si="34"/>
        <v>0</v>
      </c>
      <c r="DN18" s="41"/>
      <c r="DO18" s="82">
        <v>-0.029994631723570447</v>
      </c>
      <c r="DP18" s="26">
        <v>-0.01262185242363556</v>
      </c>
      <c r="DQ18" s="26">
        <f t="shared" si="35"/>
        <v>-0.02163714696026807</v>
      </c>
      <c r="DR18" s="48">
        <f t="shared" si="3"/>
        <v>-0.04261648414720601</v>
      </c>
      <c r="DS18" s="14">
        <f t="shared" si="50"/>
        <v>-0.06425363110747408</v>
      </c>
      <c r="DT18" s="26">
        <v>0.004137580510543259</v>
      </c>
      <c r="DU18" s="58">
        <v>-0.044778988544885906</v>
      </c>
      <c r="DV18" s="49">
        <v>0.008998946862540796</v>
      </c>
      <c r="DW18" s="58">
        <v>0.016591445153521123</v>
      </c>
      <c r="DX18" s="49"/>
      <c r="DY18" s="26">
        <f t="shared" si="51"/>
        <v>0.08109178610772388</v>
      </c>
      <c r="DZ18" s="40"/>
      <c r="EA18" s="40"/>
      <c r="EB18" s="42">
        <v>36470</v>
      </c>
      <c r="EC18" s="42">
        <v>33483</v>
      </c>
      <c r="ED18" s="42">
        <v>32390</v>
      </c>
      <c r="EE18" s="42">
        <v>2521</v>
      </c>
      <c r="EF18" s="41">
        <v>1869</v>
      </c>
      <c r="EG18" s="41">
        <v>3125</v>
      </c>
      <c r="EH18" s="40">
        <v>3257</v>
      </c>
      <c r="EI18" s="42">
        <v>11607</v>
      </c>
      <c r="EJ18" s="41">
        <v>8812</v>
      </c>
      <c r="EK18" s="41">
        <v>872</v>
      </c>
      <c r="EL18" s="41">
        <v>64</v>
      </c>
      <c r="EM18" s="43">
        <v>19</v>
      </c>
      <c r="EN18" s="40">
        <v>244</v>
      </c>
      <c r="EO18" s="40"/>
      <c r="EP18" s="40"/>
      <c r="EQ18" s="40"/>
      <c r="ER18" s="40"/>
      <c r="ES18" s="40"/>
      <c r="ET18" s="40">
        <f>SUM(EL18:ES18)</f>
        <v>327</v>
      </c>
      <c r="EU18" s="40">
        <f>SUM(EE18:EK18)+ET18</f>
        <v>32390</v>
      </c>
      <c r="EV18" s="40"/>
      <c r="EW18" s="45">
        <f t="shared" si="5"/>
        <v>0.0778326644025934</v>
      </c>
      <c r="EX18" s="44">
        <f t="shared" si="6"/>
        <v>0.0577029947514665</v>
      </c>
      <c r="EY18" s="44">
        <f t="shared" si="7"/>
        <v>0.09648039518369868</v>
      </c>
      <c r="EZ18" s="46">
        <f t="shared" si="8"/>
        <v>0.10055572707625811</v>
      </c>
      <c r="FA18" s="84">
        <f t="shared" si="9"/>
        <v>0.358351343007101</v>
      </c>
      <c r="FB18" s="57">
        <f t="shared" si="10"/>
        <v>0.27205927755480086</v>
      </c>
      <c r="FC18" s="57">
        <f t="shared" si="11"/>
        <v>0.026921889472059278</v>
      </c>
      <c r="FD18" s="57">
        <f t="shared" si="12"/>
        <v>0.001975918493362149</v>
      </c>
      <c r="FE18" s="48">
        <f t="shared" si="13"/>
        <v>0.0005866008027168879</v>
      </c>
      <c r="FF18" s="47">
        <f t="shared" si="14"/>
        <v>0.007533189255943192</v>
      </c>
      <c r="FG18" s="47">
        <f t="shared" si="15"/>
        <v>0</v>
      </c>
      <c r="FH18" s="47">
        <f t="shared" si="16"/>
        <v>0</v>
      </c>
      <c r="FI18" s="47">
        <f t="shared" si="17"/>
        <v>0</v>
      </c>
      <c r="FJ18" s="47">
        <f t="shared" si="18"/>
        <v>0</v>
      </c>
      <c r="FK18" s="47">
        <f t="shared" si="19"/>
        <v>0</v>
      </c>
      <c r="FL18" s="47">
        <f>SUM(FD18:FK18)</f>
        <v>0.010095708552022228</v>
      </c>
      <c r="FM18" s="47">
        <f>SUM(EW18:FK18)</f>
        <v>0.9999999999999999</v>
      </c>
      <c r="FN18" s="47">
        <f t="shared" si="36"/>
        <v>0.4160543377585675</v>
      </c>
      <c r="FO18" s="47"/>
      <c r="FP18" s="45">
        <f t="shared" si="20"/>
        <v>0.0577029947514665</v>
      </c>
      <c r="FQ18" s="44">
        <f t="shared" si="21"/>
        <v>0.358351343007101</v>
      </c>
      <c r="FR18" s="44">
        <f t="shared" si="22"/>
        <v>0</v>
      </c>
      <c r="FS18" s="46">
        <f t="shared" si="23"/>
        <v>0.4160543377585675</v>
      </c>
      <c r="FT18" s="44">
        <f t="shared" si="24"/>
        <v>0.09648039518369868</v>
      </c>
      <c r="FU18" s="44">
        <f t="shared" si="25"/>
        <v>0.10055572707625811</v>
      </c>
      <c r="FV18" s="44">
        <f t="shared" si="26"/>
        <v>0.27205927755480086</v>
      </c>
      <c r="FW18" s="44">
        <f t="shared" si="27"/>
        <v>0.0778326644025934</v>
      </c>
      <c r="FX18" s="44">
        <f t="shared" si="28"/>
        <v>0.026921889472059278</v>
      </c>
      <c r="FY18" s="46">
        <f t="shared" si="37"/>
        <v>0.010095708552022228</v>
      </c>
      <c r="FZ18" s="46">
        <f>SUM(FS18:FY18)</f>
        <v>1</v>
      </c>
      <c r="GA18" s="84"/>
      <c r="GB18" s="45">
        <f t="shared" si="38"/>
        <v>-0.07007744245932016</v>
      </c>
      <c r="GC18" s="44">
        <f t="shared" si="39"/>
        <v>0.07703651932750949</v>
      </c>
      <c r="GD18" s="44">
        <f t="shared" si="40"/>
        <v>-0.02163714696026807</v>
      </c>
      <c r="GE18" s="46">
        <f t="shared" si="41"/>
        <v>-0.014678070092078777</v>
      </c>
      <c r="GF18" s="44">
        <f t="shared" si="42"/>
        <v>-0.025810972296754484</v>
      </c>
      <c r="GG18" s="44">
        <f t="shared" si="43"/>
        <v>-0.016757181811567004</v>
      </c>
      <c r="GH18" s="44">
        <f t="shared" si="44"/>
        <v>0.019402503978927232</v>
      </c>
      <c r="GI18" s="44">
        <f t="shared" si="45"/>
        <v>0.014389230542692324</v>
      </c>
      <c r="GJ18" s="44">
        <f t="shared" si="46"/>
        <v>0.015145920108727541</v>
      </c>
      <c r="GK18" s="46">
        <f t="shared" si="47"/>
        <v>0.008308569570052979</v>
      </c>
      <c r="GL18" s="47"/>
      <c r="GM18" s="40"/>
      <c r="GN18" s="46">
        <f t="shared" si="48"/>
        <v>-0.09171458941958822</v>
      </c>
      <c r="GO18" s="46">
        <v>0.07703651932750949</v>
      </c>
      <c r="GP18" s="46">
        <f t="shared" si="49"/>
        <v>-0.014678070092078735</v>
      </c>
    </row>
    <row r="19" spans="1:198" ht="12" customHeight="1" hidden="1" outlineLevel="1" collapsed="1">
      <c r="A19" s="3">
        <v>60</v>
      </c>
      <c r="B19" s="1">
        <v>61</v>
      </c>
      <c r="D19" s="1">
        <v>51</v>
      </c>
      <c r="E19" s="7" t="s">
        <v>92</v>
      </c>
      <c r="F19" s="6" t="s">
        <v>93</v>
      </c>
      <c r="G19" s="8">
        <v>327409</v>
      </c>
      <c r="H19" s="9">
        <v>301837</v>
      </c>
      <c r="I19" s="10">
        <v>283676</v>
      </c>
      <c r="J19" s="6"/>
      <c r="K19" s="9">
        <v>42430</v>
      </c>
      <c r="L19" s="9"/>
      <c r="M19" s="9"/>
      <c r="N19" s="6">
        <v>42430</v>
      </c>
      <c r="O19" s="9">
        <v>91264</v>
      </c>
      <c r="P19" s="9">
        <v>7991</v>
      </c>
      <c r="Q19" s="9"/>
      <c r="R19" s="9">
        <v>99255</v>
      </c>
      <c r="S19" s="6">
        <v>141685</v>
      </c>
      <c r="T19" s="8"/>
      <c r="U19" s="9">
        <v>26996</v>
      </c>
      <c r="V19" s="9"/>
      <c r="W19" s="10"/>
      <c r="X19" s="9">
        <v>26996</v>
      </c>
      <c r="Y19" s="8"/>
      <c r="Z19" s="10">
        <v>35092</v>
      </c>
      <c r="AA19" s="6">
        <v>35092</v>
      </c>
      <c r="AB19" s="9"/>
      <c r="AC19" s="9">
        <v>59771</v>
      </c>
      <c r="AD19" s="6">
        <v>59771</v>
      </c>
      <c r="AE19" s="8"/>
      <c r="AF19" s="10">
        <v>15961</v>
      </c>
      <c r="AG19" s="6">
        <v>15961</v>
      </c>
      <c r="AH19" s="9">
        <v>667</v>
      </c>
      <c r="AI19" s="9">
        <v>3504</v>
      </c>
      <c r="AJ19" s="9"/>
      <c r="AK19" s="9"/>
      <c r="AL19" s="6">
        <v>4171</v>
      </c>
      <c r="AM19" s="8"/>
      <c r="AN19" s="9"/>
      <c r="AO19" s="9"/>
      <c r="AP19" s="9"/>
      <c r="AQ19" s="10"/>
      <c r="AR19" s="10">
        <v>0</v>
      </c>
      <c r="AS19" s="9"/>
      <c r="AT19" s="12">
        <v>0.149572046983178</v>
      </c>
      <c r="AU19" s="11">
        <v>0.3217191443759782</v>
      </c>
      <c r="AV19" s="11">
        <v>0.028169460934305335</v>
      </c>
      <c r="AW19" s="13">
        <f t="shared" si="0"/>
        <v>0.49946065229346154</v>
      </c>
      <c r="AX19" s="11">
        <v>0.09516490644256123</v>
      </c>
      <c r="AY19" s="11">
        <v>0.1237045079597851</v>
      </c>
      <c r="AZ19" s="11">
        <v>0.2107016455392772</v>
      </c>
      <c r="BA19" s="11">
        <v>0.05626489375202696</v>
      </c>
      <c r="BB19" s="11">
        <v>0.012352120024253021</v>
      </c>
      <c r="BC19" s="13">
        <f t="shared" si="30"/>
        <v>0.0023512739886349943</v>
      </c>
      <c r="BD19" s="13"/>
      <c r="BE19" s="6"/>
      <c r="BF19" s="6"/>
      <c r="BG19" s="9"/>
      <c r="BH19" s="9"/>
      <c r="BI19" s="6">
        <v>287593</v>
      </c>
      <c r="BJ19" s="6"/>
      <c r="BK19" s="9">
        <v>25209</v>
      </c>
      <c r="BL19" s="9">
        <v>103299</v>
      </c>
      <c r="BM19" s="9">
        <v>29128</v>
      </c>
      <c r="BN19" s="9">
        <v>0</v>
      </c>
      <c r="BO19" s="9">
        <v>30240</v>
      </c>
      <c r="BP19" s="9">
        <v>22107</v>
      </c>
      <c r="BQ19" s="9">
        <v>71348</v>
      </c>
      <c r="BR19" s="9">
        <v>4396</v>
      </c>
      <c r="BS19" s="9">
        <v>0</v>
      </c>
      <c r="BT19" s="9">
        <v>0</v>
      </c>
      <c r="BU19" s="9">
        <v>0</v>
      </c>
      <c r="BV19" s="9">
        <v>832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1034</v>
      </c>
      <c r="CI19" s="9">
        <v>0</v>
      </c>
      <c r="CJ19" s="9">
        <v>0</v>
      </c>
      <c r="CK19" s="6"/>
      <c r="CL19" s="8">
        <v>29128</v>
      </c>
      <c r="CM19" s="10">
        <v>103299</v>
      </c>
      <c r="CN19" s="9">
        <v>132427</v>
      </c>
      <c r="CO19" s="6">
        <v>4396</v>
      </c>
      <c r="CP19" s="6">
        <v>0</v>
      </c>
      <c r="CQ19" s="6">
        <f t="shared" si="31"/>
        <v>0</v>
      </c>
      <c r="CR19" s="6">
        <f t="shared" si="32"/>
        <v>832</v>
      </c>
      <c r="CS19" s="9">
        <v>25209</v>
      </c>
      <c r="CT19" s="9">
        <v>30240</v>
      </c>
      <c r="CU19" s="9">
        <v>22107</v>
      </c>
      <c r="CV19" s="9">
        <v>0</v>
      </c>
      <c r="CW19" s="9">
        <v>71348</v>
      </c>
      <c r="CX19" s="6">
        <f t="shared" si="33"/>
        <v>1034</v>
      </c>
      <c r="CY19" s="6"/>
      <c r="CZ19" s="66">
        <v>0.1012820200769838</v>
      </c>
      <c r="DA19" s="66">
        <v>0.35918468112923474</v>
      </c>
      <c r="DB19" s="66"/>
      <c r="DC19" s="14">
        <v>0.4604667012062185</v>
      </c>
      <c r="DD19" s="80">
        <v>0.08765512373388783</v>
      </c>
      <c r="DE19" s="80">
        <v>0.10514859541087579</v>
      </c>
      <c r="DF19" s="66">
        <v>0.24808670586558088</v>
      </c>
      <c r="DG19" s="15">
        <v>0.07686904757765314</v>
      </c>
      <c r="DH19" s="66">
        <v>0.01528549025880324</v>
      </c>
      <c r="DI19" s="14"/>
      <c r="DJ19" s="14">
        <v>0</v>
      </c>
      <c r="DK19" s="80">
        <f t="shared" si="1"/>
        <v>0</v>
      </c>
      <c r="DL19" s="66">
        <f t="shared" si="2"/>
        <v>0.002892977228235736</v>
      </c>
      <c r="DM19" s="14">
        <f t="shared" si="34"/>
        <v>0.003595358718744893</v>
      </c>
      <c r="DN19" s="9"/>
      <c r="DO19" s="80">
        <v>-0.0482900269061942</v>
      </c>
      <c r="DP19" s="15">
        <v>0.037465536753256534</v>
      </c>
      <c r="DQ19" s="15">
        <f t="shared" si="35"/>
        <v>-0.028169460934305335</v>
      </c>
      <c r="DR19" s="15">
        <f t="shared" si="3"/>
        <v>-0.010824490152937669</v>
      </c>
      <c r="DS19" s="14">
        <f t="shared" si="50"/>
        <v>-0.038993951087243</v>
      </c>
      <c r="DT19" s="15">
        <v>0.002933370234550219</v>
      </c>
      <c r="DU19" s="66">
        <v>-0.007509782708673404</v>
      </c>
      <c r="DV19" s="14">
        <v>-0.018555912548909315</v>
      </c>
      <c r="DW19" s="66">
        <v>0.020604153825626186</v>
      </c>
      <c r="DX19" s="14"/>
      <c r="DY19" s="15">
        <f t="shared" si="51"/>
        <v>0.037385060326303676</v>
      </c>
      <c r="DZ19" s="6"/>
      <c r="EA19" s="6"/>
      <c r="EB19" s="8">
        <f>SUM(EB20:EB25)</f>
        <v>336643</v>
      </c>
      <c r="EC19" s="8">
        <f>SUM(EC20:EC25)</f>
        <v>309467</v>
      </c>
      <c r="ED19" s="8">
        <f>SUM(ED20:ED25)</f>
        <v>294550</v>
      </c>
      <c r="EE19" s="8">
        <f>SUM(EE20:EE25)</f>
        <v>22042</v>
      </c>
      <c r="EF19" s="9">
        <f>SUM(EF20:EF25)</f>
        <v>19904</v>
      </c>
      <c r="EG19" s="9">
        <f>SUM(EG20:EG25)</f>
        <v>28432</v>
      </c>
      <c r="EH19" s="6">
        <f>SUM(EH20:EH25)</f>
        <v>28848</v>
      </c>
      <c r="EI19" s="8">
        <f>SUM(EI20:EI25)</f>
        <v>116251</v>
      </c>
      <c r="EJ19" s="9">
        <f>SUM(EJ20:EJ25)</f>
        <v>66853</v>
      </c>
      <c r="EK19" s="9">
        <f>SUM(EK20:EK25)</f>
        <v>8152</v>
      </c>
      <c r="EL19" s="9">
        <f>SUM(EL20:EL25)</f>
        <v>1025</v>
      </c>
      <c r="EM19" s="10">
        <f>SUM(EM20:EM25)</f>
        <v>355</v>
      </c>
      <c r="EN19" s="6">
        <f>SUM(EN20:EN25)</f>
        <v>2688</v>
      </c>
      <c r="EO19" s="6">
        <f>SUM(EO20:EO25)</f>
        <v>0</v>
      </c>
      <c r="EP19" s="6">
        <f>SUM(EP20:EP25)</f>
        <v>0</v>
      </c>
      <c r="EQ19" s="6">
        <f>SUM(EQ20:EQ25)</f>
        <v>0</v>
      </c>
      <c r="ER19" s="6">
        <f>SUM(ER20:ER25)</f>
        <v>0</v>
      </c>
      <c r="ES19" s="6">
        <f>SUM(ES20:ES25)</f>
        <v>0</v>
      </c>
      <c r="ET19" s="6">
        <f>SUM(EL19:ES19)</f>
        <v>4068</v>
      </c>
      <c r="EU19" s="6">
        <f>SUM(EE19:EK19)+ET19</f>
        <v>294550</v>
      </c>
      <c r="EV19" s="6"/>
      <c r="EW19" s="12">
        <f t="shared" si="5"/>
        <v>0.07483279579018842</v>
      </c>
      <c r="EX19" s="11">
        <f t="shared" si="6"/>
        <v>0.06757426582923103</v>
      </c>
      <c r="EY19" s="11">
        <f t="shared" si="7"/>
        <v>0.09652690544898998</v>
      </c>
      <c r="EZ19" s="13">
        <f t="shared" si="8"/>
        <v>0.09793922933288067</v>
      </c>
      <c r="FA19" s="80">
        <f t="shared" si="9"/>
        <v>0.39467323035138346</v>
      </c>
      <c r="FB19" s="66">
        <f t="shared" si="10"/>
        <v>0.22696655915803768</v>
      </c>
      <c r="FC19" s="66">
        <f t="shared" si="11"/>
        <v>0.0276761161093193</v>
      </c>
      <c r="FD19" s="66">
        <f t="shared" si="12"/>
        <v>0.0034798845696825667</v>
      </c>
      <c r="FE19" s="15">
        <f t="shared" si="13"/>
        <v>0.0012052283143778645</v>
      </c>
      <c r="FF19" s="14">
        <f t="shared" si="14"/>
        <v>0.009125785095909014</v>
      </c>
      <c r="FG19" s="14">
        <f t="shared" si="15"/>
        <v>0</v>
      </c>
      <c r="FH19" s="14">
        <f t="shared" si="16"/>
        <v>0</v>
      </c>
      <c r="FI19" s="14">
        <f t="shared" si="17"/>
        <v>0</v>
      </c>
      <c r="FJ19" s="14">
        <f t="shared" si="18"/>
        <v>0</v>
      </c>
      <c r="FK19" s="14">
        <f t="shared" si="19"/>
        <v>0</v>
      </c>
      <c r="FL19" s="14">
        <f>SUM(FD19:FK19)</f>
        <v>0.013810897979969445</v>
      </c>
      <c r="FM19" s="14">
        <f>SUM(EW19:FK19)</f>
        <v>0.9999999999999999</v>
      </c>
      <c r="FN19" s="14">
        <f t="shared" si="36"/>
        <v>0.4622474961806145</v>
      </c>
      <c r="FO19" s="14"/>
      <c r="FP19" s="12">
        <f t="shared" si="20"/>
        <v>0.06757426582923103</v>
      </c>
      <c r="FQ19" s="11">
        <f t="shared" si="21"/>
        <v>0.39467323035138346</v>
      </c>
      <c r="FR19" s="11">
        <f t="shared" si="22"/>
        <v>0</v>
      </c>
      <c r="FS19" s="13">
        <f t="shared" si="23"/>
        <v>0.4622474961806145</v>
      </c>
      <c r="FT19" s="11">
        <f t="shared" si="24"/>
        <v>0.09652690544898998</v>
      </c>
      <c r="FU19" s="11">
        <f t="shared" si="25"/>
        <v>0.09793922933288067</v>
      </c>
      <c r="FV19" s="11">
        <f t="shared" si="26"/>
        <v>0.22696655915803768</v>
      </c>
      <c r="FW19" s="11">
        <f t="shared" si="27"/>
        <v>0.07483279579018842</v>
      </c>
      <c r="FX19" s="11">
        <f t="shared" si="28"/>
        <v>0.0276761161093193</v>
      </c>
      <c r="FY19" s="13">
        <f t="shared" si="37"/>
        <v>0.013810897979969445</v>
      </c>
      <c r="FZ19" s="13">
        <f>SUM(FS19:FY19)</f>
        <v>1</v>
      </c>
      <c r="GA19" s="80"/>
      <c r="GB19" s="12">
        <f t="shared" si="38"/>
        <v>-0.08199778115394697</v>
      </c>
      <c r="GC19" s="11">
        <f t="shared" si="39"/>
        <v>0.07295408597540526</v>
      </c>
      <c r="GD19" s="11">
        <f t="shared" si="40"/>
        <v>-0.028169460934305335</v>
      </c>
      <c r="GE19" s="13">
        <f t="shared" si="41"/>
        <v>-0.037213156112847035</v>
      </c>
      <c r="GF19" s="11">
        <f t="shared" si="42"/>
        <v>0.001361999006428749</v>
      </c>
      <c r="GG19" s="11">
        <f t="shared" si="43"/>
        <v>-0.025765278626904434</v>
      </c>
      <c r="GH19" s="11">
        <f t="shared" si="44"/>
        <v>0.01626491361876048</v>
      </c>
      <c r="GI19" s="11">
        <f t="shared" si="45"/>
        <v>0.018567902038161464</v>
      </c>
      <c r="GJ19" s="11">
        <f t="shared" si="46"/>
        <v>0.01532399608506628</v>
      </c>
      <c r="GK19" s="13">
        <f t="shared" si="47"/>
        <v>0.01145962399133445</v>
      </c>
      <c r="GL19" s="14"/>
      <c r="GM19" s="6"/>
      <c r="GN19" s="13">
        <f t="shared" si="48"/>
        <v>-0.1101672420882523</v>
      </c>
      <c r="GO19" s="13">
        <v>0.07295408597540526</v>
      </c>
      <c r="GP19" s="13">
        <f t="shared" si="49"/>
        <v>-0.03721315611284705</v>
      </c>
    </row>
    <row r="20" spans="1:198" ht="12" customHeight="1" hidden="1" outlineLevel="2">
      <c r="A20" s="3">
        <v>61</v>
      </c>
      <c r="B20" s="1">
        <v>62</v>
      </c>
      <c r="C20" s="1">
        <v>1</v>
      </c>
      <c r="E20" s="147">
        <v>13001</v>
      </c>
      <c r="F20" s="40" t="s">
        <v>94</v>
      </c>
      <c r="G20" s="42">
        <v>31780</v>
      </c>
      <c r="H20" s="41">
        <v>29615</v>
      </c>
      <c r="I20" s="43">
        <v>27699</v>
      </c>
      <c r="J20" s="40"/>
      <c r="K20" s="41">
        <v>3991</v>
      </c>
      <c r="L20" s="41"/>
      <c r="M20" s="41"/>
      <c r="N20" s="40">
        <v>3991</v>
      </c>
      <c r="O20" s="41">
        <v>9665</v>
      </c>
      <c r="P20" s="41">
        <v>701</v>
      </c>
      <c r="Q20" s="41"/>
      <c r="R20" s="41">
        <v>10366</v>
      </c>
      <c r="S20" s="40">
        <v>14357</v>
      </c>
      <c r="T20" s="42"/>
      <c r="U20" s="41">
        <v>2078</v>
      </c>
      <c r="V20" s="41"/>
      <c r="W20" s="43"/>
      <c r="X20" s="41">
        <v>2078</v>
      </c>
      <c r="Y20" s="42"/>
      <c r="Z20" s="43">
        <v>3001</v>
      </c>
      <c r="AA20" s="40">
        <v>3001</v>
      </c>
      <c r="AB20" s="41"/>
      <c r="AC20" s="41">
        <v>6735</v>
      </c>
      <c r="AD20" s="40">
        <v>6735</v>
      </c>
      <c r="AE20" s="42"/>
      <c r="AF20" s="43">
        <v>1231</v>
      </c>
      <c r="AG20" s="40">
        <v>1231</v>
      </c>
      <c r="AH20" s="41">
        <v>70</v>
      </c>
      <c r="AI20" s="41">
        <v>227</v>
      </c>
      <c r="AJ20" s="41"/>
      <c r="AK20" s="41"/>
      <c r="AL20" s="40">
        <v>297</v>
      </c>
      <c r="AM20" s="42"/>
      <c r="AN20" s="41"/>
      <c r="AO20" s="41"/>
      <c r="AP20" s="41"/>
      <c r="AQ20" s="43"/>
      <c r="AR20" s="43">
        <v>0</v>
      </c>
      <c r="AS20" s="41"/>
      <c r="AT20" s="45">
        <v>0.144084623993646</v>
      </c>
      <c r="AU20" s="44">
        <v>0.3489295642441965</v>
      </c>
      <c r="AV20" s="44">
        <v>0.025307772843784975</v>
      </c>
      <c r="AW20" s="46">
        <f t="shared" si="0"/>
        <v>0.5183219610816274</v>
      </c>
      <c r="AX20" s="44">
        <v>0.07502075887216145</v>
      </c>
      <c r="AY20" s="44">
        <v>0.10834326148958447</v>
      </c>
      <c r="AZ20" s="44">
        <v>0.24314957218672154</v>
      </c>
      <c r="BA20" s="44">
        <v>0.04444203761868659</v>
      </c>
      <c r="BB20" s="44">
        <v>0.008195241705476732</v>
      </c>
      <c r="BC20" s="46">
        <f t="shared" si="30"/>
        <v>0.0025271670457418516</v>
      </c>
      <c r="BD20" s="46"/>
      <c r="BE20" s="40"/>
      <c r="BF20" s="40"/>
      <c r="BG20" s="18"/>
      <c r="BH20" s="18"/>
      <c r="BI20" s="19">
        <v>28354</v>
      </c>
      <c r="BJ20" s="40"/>
      <c r="BK20" s="18">
        <v>1891</v>
      </c>
      <c r="BL20" s="18">
        <v>11090</v>
      </c>
      <c r="BM20" s="18">
        <v>2682</v>
      </c>
      <c r="BN20" s="18">
        <v>0</v>
      </c>
      <c r="BO20" s="18">
        <v>2190</v>
      </c>
      <c r="BP20" s="18">
        <v>1566</v>
      </c>
      <c r="BQ20" s="18">
        <v>8506</v>
      </c>
      <c r="BR20" s="18">
        <v>240</v>
      </c>
      <c r="BS20" s="18">
        <v>0</v>
      </c>
      <c r="BT20" s="18">
        <v>0</v>
      </c>
      <c r="BU20" s="18">
        <v>0</v>
      </c>
      <c r="BV20" s="18">
        <v>64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125</v>
      </c>
      <c r="CI20" s="18">
        <v>0</v>
      </c>
      <c r="CJ20" s="18">
        <v>0</v>
      </c>
      <c r="CK20" s="19"/>
      <c r="CL20" s="17">
        <v>2682</v>
      </c>
      <c r="CM20" s="20">
        <v>11090</v>
      </c>
      <c r="CN20" s="18">
        <v>13772</v>
      </c>
      <c r="CO20" s="19">
        <v>240</v>
      </c>
      <c r="CP20" s="19">
        <v>0</v>
      </c>
      <c r="CQ20" s="19">
        <f t="shared" si="31"/>
        <v>0</v>
      </c>
      <c r="CR20" s="19">
        <f t="shared" si="32"/>
        <v>64</v>
      </c>
      <c r="CS20" s="18">
        <v>1891</v>
      </c>
      <c r="CT20" s="18">
        <v>2190</v>
      </c>
      <c r="CU20" s="18">
        <v>1566</v>
      </c>
      <c r="CV20" s="18">
        <v>0</v>
      </c>
      <c r="CW20" s="18">
        <v>8506</v>
      </c>
      <c r="CX20" s="19">
        <f t="shared" si="33"/>
        <v>125</v>
      </c>
      <c r="CY20" s="40"/>
      <c r="CZ20" s="58">
        <v>0.09458982859561262</v>
      </c>
      <c r="DA20" s="58">
        <v>0.3911264724553855</v>
      </c>
      <c r="DB20" s="58"/>
      <c r="DC20" s="49">
        <v>0.4857163010509981</v>
      </c>
      <c r="DD20" s="82">
        <v>0.06669253015447556</v>
      </c>
      <c r="DE20" s="82">
        <v>0.0772377795020103</v>
      </c>
      <c r="DF20" s="58">
        <v>0.2999929463215067</v>
      </c>
      <c r="DG20" s="26">
        <v>0.05523030260280736</v>
      </c>
      <c r="DH20" s="58">
        <v>0.008464414192001129</v>
      </c>
      <c r="DI20" s="49"/>
      <c r="DJ20" s="49">
        <v>0</v>
      </c>
      <c r="DK20" s="82">
        <f t="shared" si="1"/>
        <v>0</v>
      </c>
      <c r="DL20" s="58">
        <f t="shared" si="2"/>
        <v>0.0022571771178669675</v>
      </c>
      <c r="DM20" s="49">
        <f t="shared" si="34"/>
        <v>0.004408549058333921</v>
      </c>
      <c r="DN20" s="41"/>
      <c r="DO20" s="82">
        <v>-0.04949479539803338</v>
      </c>
      <c r="DP20" s="26">
        <v>0.04219690821118899</v>
      </c>
      <c r="DQ20" s="26">
        <f t="shared" si="35"/>
        <v>-0.025307772843784975</v>
      </c>
      <c r="DR20" s="48">
        <f t="shared" si="3"/>
        <v>-0.0072978871868443936</v>
      </c>
      <c r="DS20" s="14">
        <f t="shared" si="50"/>
        <v>-0.03260566003062937</v>
      </c>
      <c r="DT20" s="26">
        <v>0.00026917248652439697</v>
      </c>
      <c r="DU20" s="58">
        <v>-0.00832822871768589</v>
      </c>
      <c r="DV20" s="49">
        <v>-0.031105481987574166</v>
      </c>
      <c r="DW20" s="58">
        <v>0.01078826498412077</v>
      </c>
      <c r="DX20" s="49"/>
      <c r="DY20" s="26">
        <f t="shared" si="51"/>
        <v>0.05684337413478516</v>
      </c>
      <c r="DZ20" s="40"/>
      <c r="EA20" s="40"/>
      <c r="EB20" s="42">
        <v>32622</v>
      </c>
      <c r="EC20" s="42">
        <v>30251</v>
      </c>
      <c r="ED20" s="42">
        <v>28764</v>
      </c>
      <c r="EE20" s="42">
        <v>1697</v>
      </c>
      <c r="EF20" s="41">
        <v>1859</v>
      </c>
      <c r="EG20" s="41">
        <v>2312</v>
      </c>
      <c r="EH20" s="40">
        <v>2213</v>
      </c>
      <c r="EI20" s="42">
        <v>12093</v>
      </c>
      <c r="EJ20" s="41">
        <v>7825</v>
      </c>
      <c r="EK20" s="41">
        <v>470</v>
      </c>
      <c r="EL20" s="41">
        <v>63</v>
      </c>
      <c r="EM20" s="43">
        <v>38</v>
      </c>
      <c r="EN20" s="40">
        <v>194</v>
      </c>
      <c r="EO20" s="40"/>
      <c r="EP20" s="40"/>
      <c r="EQ20" s="40"/>
      <c r="ER20" s="40"/>
      <c r="ES20" s="40"/>
      <c r="ET20" s="40">
        <f>SUM(EL20:ES20)</f>
        <v>295</v>
      </c>
      <c r="EU20" s="40">
        <f>SUM(EE20:EK20)+ET20</f>
        <v>28764</v>
      </c>
      <c r="EV20" s="40"/>
      <c r="EW20" s="45">
        <f t="shared" si="5"/>
        <v>0.05899735780837158</v>
      </c>
      <c r="EX20" s="44">
        <f t="shared" si="6"/>
        <v>0.06462939785843415</v>
      </c>
      <c r="EY20" s="44">
        <f t="shared" si="7"/>
        <v>0.08037825059101655</v>
      </c>
      <c r="EZ20" s="46">
        <f t="shared" si="8"/>
        <v>0.07693644833820053</v>
      </c>
      <c r="FA20" s="84">
        <f t="shared" si="9"/>
        <v>0.42042136003337505</v>
      </c>
      <c r="FB20" s="57">
        <f t="shared" si="10"/>
        <v>0.27204144068975106</v>
      </c>
      <c r="FC20" s="57">
        <f t="shared" si="11"/>
        <v>0.016339869281045753</v>
      </c>
      <c r="FD20" s="57">
        <f t="shared" si="12"/>
        <v>0.002190237797246558</v>
      </c>
      <c r="FE20" s="48">
        <f t="shared" si="13"/>
        <v>0.0013210958142122098</v>
      </c>
      <c r="FF20" s="47">
        <f t="shared" si="14"/>
        <v>0.006744541788346544</v>
      </c>
      <c r="FG20" s="47">
        <f t="shared" si="15"/>
        <v>0</v>
      </c>
      <c r="FH20" s="47">
        <f t="shared" si="16"/>
        <v>0</v>
      </c>
      <c r="FI20" s="47">
        <f t="shared" si="17"/>
        <v>0</v>
      </c>
      <c r="FJ20" s="47">
        <f t="shared" si="18"/>
        <v>0</v>
      </c>
      <c r="FK20" s="47">
        <f t="shared" si="19"/>
        <v>0</v>
      </c>
      <c r="FL20" s="47">
        <f>SUM(FD20:FK20)</f>
        <v>0.010255875399805311</v>
      </c>
      <c r="FM20" s="47">
        <f>SUM(EW20:FK20)</f>
        <v>1</v>
      </c>
      <c r="FN20" s="47">
        <f t="shared" si="36"/>
        <v>0.4850507578918092</v>
      </c>
      <c r="FO20" s="47"/>
      <c r="FP20" s="45">
        <f t="shared" si="20"/>
        <v>0.06462939785843415</v>
      </c>
      <c r="FQ20" s="44">
        <f t="shared" si="21"/>
        <v>0.42042136003337505</v>
      </c>
      <c r="FR20" s="44">
        <f t="shared" si="22"/>
        <v>0</v>
      </c>
      <c r="FS20" s="46">
        <f t="shared" si="23"/>
        <v>0.4850507578918092</v>
      </c>
      <c r="FT20" s="44">
        <f t="shared" si="24"/>
        <v>0.08037825059101655</v>
      </c>
      <c r="FU20" s="44">
        <f t="shared" si="25"/>
        <v>0.07693644833820053</v>
      </c>
      <c r="FV20" s="44">
        <f t="shared" si="26"/>
        <v>0.27204144068975106</v>
      </c>
      <c r="FW20" s="44">
        <f t="shared" si="27"/>
        <v>0.05899735780837158</v>
      </c>
      <c r="FX20" s="44">
        <f t="shared" si="28"/>
        <v>0.016339869281045753</v>
      </c>
      <c r="FY20" s="46">
        <f t="shared" si="37"/>
        <v>0.010255875399805311</v>
      </c>
      <c r="FZ20" s="46">
        <f>SUM(FS20:FY20)</f>
        <v>1</v>
      </c>
      <c r="GA20" s="84"/>
      <c r="GB20" s="45">
        <f t="shared" si="38"/>
        <v>-0.07945522613521185</v>
      </c>
      <c r="GC20" s="44">
        <f t="shared" si="39"/>
        <v>0.07149179578917852</v>
      </c>
      <c r="GD20" s="44">
        <f t="shared" si="40"/>
        <v>-0.025307772843784975</v>
      </c>
      <c r="GE20" s="46">
        <f t="shared" si="41"/>
        <v>-0.033271203189818244</v>
      </c>
      <c r="GF20" s="44">
        <f t="shared" si="42"/>
        <v>0.005357491718855106</v>
      </c>
      <c r="GG20" s="44">
        <f t="shared" si="43"/>
        <v>-0.03140681315138394</v>
      </c>
      <c r="GH20" s="44">
        <f t="shared" si="44"/>
        <v>0.028891868503029522</v>
      </c>
      <c r="GI20" s="44">
        <f t="shared" si="45"/>
        <v>0.014555320189684987</v>
      </c>
      <c r="GJ20" s="44">
        <f t="shared" si="46"/>
        <v>0.008144627575569021</v>
      </c>
      <c r="GK20" s="46">
        <f t="shared" si="47"/>
        <v>0.00772870835406346</v>
      </c>
      <c r="GL20" s="47"/>
      <c r="GM20" s="40"/>
      <c r="GN20" s="46">
        <f t="shared" si="48"/>
        <v>-0.10476299897899682</v>
      </c>
      <c r="GO20" s="46">
        <v>0.07149179578917852</v>
      </c>
      <c r="GP20" s="46">
        <f t="shared" si="49"/>
        <v>-0.0332712031898183</v>
      </c>
    </row>
    <row r="21" spans="1:198" ht="12" customHeight="1" hidden="1" outlineLevel="2">
      <c r="A21" s="3">
        <v>66</v>
      </c>
      <c r="B21" s="1">
        <v>67</v>
      </c>
      <c r="C21" s="1">
        <v>1</v>
      </c>
      <c r="E21" s="147">
        <v>13011</v>
      </c>
      <c r="F21" s="40" t="s">
        <v>95</v>
      </c>
      <c r="G21" s="42">
        <v>79200</v>
      </c>
      <c r="H21" s="41">
        <v>73357</v>
      </c>
      <c r="I21" s="43">
        <v>68985</v>
      </c>
      <c r="J21" s="40"/>
      <c r="K21" s="41">
        <v>10017</v>
      </c>
      <c r="L21" s="41"/>
      <c r="M21" s="41"/>
      <c r="N21" s="40">
        <v>10017</v>
      </c>
      <c r="O21" s="41">
        <v>21953</v>
      </c>
      <c r="P21" s="41">
        <v>2203</v>
      </c>
      <c r="Q21" s="41"/>
      <c r="R21" s="41">
        <v>24156</v>
      </c>
      <c r="S21" s="40">
        <v>34173</v>
      </c>
      <c r="T21" s="42"/>
      <c r="U21" s="41">
        <v>6573</v>
      </c>
      <c r="V21" s="41"/>
      <c r="W21" s="43"/>
      <c r="X21" s="41">
        <v>6573</v>
      </c>
      <c r="Y21" s="42"/>
      <c r="Z21" s="43">
        <v>8200</v>
      </c>
      <c r="AA21" s="40">
        <v>8200</v>
      </c>
      <c r="AB21" s="41"/>
      <c r="AC21" s="41">
        <v>14717</v>
      </c>
      <c r="AD21" s="40">
        <v>14717</v>
      </c>
      <c r="AE21" s="42"/>
      <c r="AF21" s="43">
        <v>4167</v>
      </c>
      <c r="AG21" s="40">
        <v>4167</v>
      </c>
      <c r="AH21" s="41">
        <v>154</v>
      </c>
      <c r="AI21" s="41">
        <v>1001</v>
      </c>
      <c r="AJ21" s="41"/>
      <c r="AK21" s="41"/>
      <c r="AL21" s="40">
        <v>1155</v>
      </c>
      <c r="AM21" s="42"/>
      <c r="AN21" s="41"/>
      <c r="AO21" s="41"/>
      <c r="AP21" s="41"/>
      <c r="AQ21" s="43"/>
      <c r="AR21" s="43">
        <v>0</v>
      </c>
      <c r="AS21" s="41"/>
      <c r="AT21" s="45">
        <v>0.14520547945205478</v>
      </c>
      <c r="AU21" s="44">
        <v>0.31822860042038126</v>
      </c>
      <c r="AV21" s="44">
        <v>0.03193447850982097</v>
      </c>
      <c r="AW21" s="46">
        <f t="shared" si="0"/>
        <v>0.49536855838225696</v>
      </c>
      <c r="AX21" s="44">
        <v>0.09528158295281583</v>
      </c>
      <c r="AY21" s="44">
        <v>0.11886642023628324</v>
      </c>
      <c r="AZ21" s="44">
        <v>0.21333623251431472</v>
      </c>
      <c r="BA21" s="44">
        <v>0.0604044357469015</v>
      </c>
      <c r="BB21" s="44">
        <v>0.014510400811770675</v>
      </c>
      <c r="BC21" s="46">
        <f t="shared" si="30"/>
        <v>0.002232369355657071</v>
      </c>
      <c r="BD21" s="46"/>
      <c r="BE21" s="40"/>
      <c r="BF21" s="40"/>
      <c r="BG21" s="18"/>
      <c r="BH21" s="18"/>
      <c r="BI21" s="19">
        <v>69432</v>
      </c>
      <c r="BJ21" s="40"/>
      <c r="BK21" s="18">
        <v>5820</v>
      </c>
      <c r="BL21" s="18">
        <v>23902</v>
      </c>
      <c r="BM21" s="18">
        <v>6958</v>
      </c>
      <c r="BN21" s="18">
        <v>0</v>
      </c>
      <c r="BO21" s="18">
        <v>7365</v>
      </c>
      <c r="BP21" s="18">
        <v>5719</v>
      </c>
      <c r="BQ21" s="18">
        <v>18404</v>
      </c>
      <c r="BR21" s="18">
        <v>1015</v>
      </c>
      <c r="BS21" s="18">
        <v>0</v>
      </c>
      <c r="BT21" s="18">
        <v>0</v>
      </c>
      <c r="BU21" s="18">
        <v>0</v>
      </c>
      <c r="BV21" s="18">
        <v>249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9"/>
      <c r="CL21" s="17">
        <v>6958</v>
      </c>
      <c r="CM21" s="20">
        <v>23902</v>
      </c>
      <c r="CN21" s="18">
        <v>30860</v>
      </c>
      <c r="CO21" s="19">
        <v>1015</v>
      </c>
      <c r="CP21" s="19">
        <v>0</v>
      </c>
      <c r="CQ21" s="19">
        <f t="shared" si="31"/>
        <v>0</v>
      </c>
      <c r="CR21" s="19">
        <f t="shared" si="32"/>
        <v>249</v>
      </c>
      <c r="CS21" s="18">
        <v>5820</v>
      </c>
      <c r="CT21" s="18">
        <v>7365</v>
      </c>
      <c r="CU21" s="18">
        <v>5719</v>
      </c>
      <c r="CV21" s="18">
        <v>0</v>
      </c>
      <c r="CW21" s="18">
        <v>18404</v>
      </c>
      <c r="CX21" s="19">
        <f t="shared" si="33"/>
        <v>0</v>
      </c>
      <c r="CY21" s="40"/>
      <c r="CZ21" s="58">
        <v>0.10021315819794907</v>
      </c>
      <c r="DA21" s="58">
        <v>0.34425048968775207</v>
      </c>
      <c r="DB21" s="58"/>
      <c r="DC21" s="49">
        <v>0.44446364788570114</v>
      </c>
      <c r="DD21" s="82">
        <v>0.0838230210853785</v>
      </c>
      <c r="DE21" s="82">
        <v>0.10607500864154856</v>
      </c>
      <c r="DF21" s="58">
        <v>0.2650650996658601</v>
      </c>
      <c r="DG21" s="26">
        <v>0.08236836041018551</v>
      </c>
      <c r="DH21" s="58">
        <v>0.01461861965664247</v>
      </c>
      <c r="DI21" s="49"/>
      <c r="DJ21" s="49">
        <v>0</v>
      </c>
      <c r="DK21" s="82">
        <f t="shared" si="1"/>
        <v>0</v>
      </c>
      <c r="DL21" s="58">
        <f t="shared" si="2"/>
        <v>0.0035862426546837195</v>
      </c>
      <c r="DM21" s="49">
        <f t="shared" si="34"/>
        <v>0</v>
      </c>
      <c r="DN21" s="41"/>
      <c r="DO21" s="82">
        <v>-0.04499232125410571</v>
      </c>
      <c r="DP21" s="26">
        <v>0.026021889267370812</v>
      </c>
      <c r="DQ21" s="26">
        <f t="shared" si="35"/>
        <v>-0.03193447850982097</v>
      </c>
      <c r="DR21" s="48">
        <f t="shared" si="3"/>
        <v>-0.018970431986734898</v>
      </c>
      <c r="DS21" s="14">
        <f t="shared" si="50"/>
        <v>-0.05090491049655587</v>
      </c>
      <c r="DT21" s="26">
        <v>0.00010821884487179599</v>
      </c>
      <c r="DU21" s="58">
        <v>-0.011458561867437336</v>
      </c>
      <c r="DV21" s="49">
        <v>-0.01279141159473468</v>
      </c>
      <c r="DW21" s="58">
        <v>0.021963924663284014</v>
      </c>
      <c r="DX21" s="49"/>
      <c r="DY21" s="26">
        <f t="shared" si="51"/>
        <v>0.0517288671515454</v>
      </c>
      <c r="DZ21" s="40"/>
      <c r="EA21" s="40"/>
      <c r="EB21" s="42">
        <v>80892</v>
      </c>
      <c r="EC21" s="42">
        <v>74802</v>
      </c>
      <c r="ED21" s="42">
        <v>71135</v>
      </c>
      <c r="EE21" s="42">
        <v>5583</v>
      </c>
      <c r="EF21" s="41">
        <v>4537</v>
      </c>
      <c r="EG21" s="41">
        <v>7020</v>
      </c>
      <c r="EH21" s="40">
        <v>6785</v>
      </c>
      <c r="EI21" s="42">
        <v>27819</v>
      </c>
      <c r="EJ21" s="41">
        <v>16257</v>
      </c>
      <c r="EK21" s="41">
        <v>1955</v>
      </c>
      <c r="EL21" s="41">
        <v>287</v>
      </c>
      <c r="EM21" s="43">
        <v>90</v>
      </c>
      <c r="EN21" s="40">
        <v>802</v>
      </c>
      <c r="EO21" s="40"/>
      <c r="EP21" s="40"/>
      <c r="EQ21" s="40"/>
      <c r="ER21" s="40"/>
      <c r="ES21" s="40"/>
      <c r="ET21" s="40">
        <f>SUM(EL21:ES21)</f>
        <v>1179</v>
      </c>
      <c r="EU21" s="40">
        <f>SUM(EE21:EK21)+ET21</f>
        <v>71135</v>
      </c>
      <c r="EV21" s="40"/>
      <c r="EW21" s="45">
        <f t="shared" si="5"/>
        <v>0.07848457158923174</v>
      </c>
      <c r="EX21" s="44">
        <f t="shared" si="6"/>
        <v>0.06378013636044141</v>
      </c>
      <c r="EY21" s="44">
        <f t="shared" si="7"/>
        <v>0.09868559780698671</v>
      </c>
      <c r="EZ21" s="46">
        <f t="shared" si="8"/>
        <v>0.09538202010262177</v>
      </c>
      <c r="FA21" s="84">
        <f t="shared" si="9"/>
        <v>0.391073311309482</v>
      </c>
      <c r="FB21" s="57">
        <f t="shared" si="10"/>
        <v>0.22853728825472694</v>
      </c>
      <c r="FC21" s="57">
        <f t="shared" si="11"/>
        <v>0.027482954944823224</v>
      </c>
      <c r="FD21" s="57">
        <f t="shared" si="12"/>
        <v>0.004034582132564841</v>
      </c>
      <c r="FE21" s="48">
        <f t="shared" si="13"/>
        <v>0.0012651999718844452</v>
      </c>
      <c r="FF21" s="47">
        <f t="shared" si="14"/>
        <v>0.011274337527236944</v>
      </c>
      <c r="FG21" s="47">
        <f t="shared" si="15"/>
        <v>0</v>
      </c>
      <c r="FH21" s="47">
        <f t="shared" si="16"/>
        <v>0</v>
      </c>
      <c r="FI21" s="47">
        <f t="shared" si="17"/>
        <v>0</v>
      </c>
      <c r="FJ21" s="47">
        <f t="shared" si="18"/>
        <v>0</v>
      </c>
      <c r="FK21" s="47">
        <f t="shared" si="19"/>
        <v>0</v>
      </c>
      <c r="FL21" s="47">
        <f>SUM(FD21:FK21)</f>
        <v>0.01657411963168623</v>
      </c>
      <c r="FM21" s="47">
        <f>SUM(EW21:FK21)</f>
        <v>1</v>
      </c>
      <c r="FN21" s="47">
        <f t="shared" si="36"/>
        <v>0.4548534476699234</v>
      </c>
      <c r="FO21" s="47"/>
      <c r="FP21" s="45">
        <f t="shared" si="20"/>
        <v>0.06378013636044141</v>
      </c>
      <c r="FQ21" s="44">
        <f t="shared" si="21"/>
        <v>0.391073311309482</v>
      </c>
      <c r="FR21" s="44">
        <f t="shared" si="22"/>
        <v>0</v>
      </c>
      <c r="FS21" s="46">
        <f t="shared" si="23"/>
        <v>0.4548534476699234</v>
      </c>
      <c r="FT21" s="44">
        <f t="shared" si="24"/>
        <v>0.09868559780698671</v>
      </c>
      <c r="FU21" s="44">
        <f t="shared" si="25"/>
        <v>0.09538202010262177</v>
      </c>
      <c r="FV21" s="44">
        <f t="shared" si="26"/>
        <v>0.22853728825472694</v>
      </c>
      <c r="FW21" s="44">
        <f t="shared" si="27"/>
        <v>0.07848457158923174</v>
      </c>
      <c r="FX21" s="44">
        <f t="shared" si="28"/>
        <v>0.027482954944823224</v>
      </c>
      <c r="FY21" s="46">
        <f t="shared" si="37"/>
        <v>0.01657411963168623</v>
      </c>
      <c r="FZ21" s="46">
        <f>SUM(FS21:FY21)</f>
        <v>1</v>
      </c>
      <c r="GA21" s="84"/>
      <c r="GB21" s="45">
        <f t="shared" si="38"/>
        <v>-0.08142534309161337</v>
      </c>
      <c r="GC21" s="44">
        <f t="shared" si="39"/>
        <v>0.07284471088910072</v>
      </c>
      <c r="GD21" s="44">
        <f t="shared" si="40"/>
        <v>-0.03193447850982097</v>
      </c>
      <c r="GE21" s="46">
        <f t="shared" si="41"/>
        <v>-0.040515110712333546</v>
      </c>
      <c r="GF21" s="44">
        <f t="shared" si="42"/>
        <v>0.0034040148541708837</v>
      </c>
      <c r="GG21" s="44">
        <f t="shared" si="43"/>
        <v>-0.023484400133661473</v>
      </c>
      <c r="GH21" s="44">
        <f t="shared" si="44"/>
        <v>0.015201055740412223</v>
      </c>
      <c r="GI21" s="44">
        <f t="shared" si="45"/>
        <v>0.018080135842330237</v>
      </c>
      <c r="GJ21" s="44">
        <f t="shared" si="46"/>
        <v>0.012972554133052549</v>
      </c>
      <c r="GK21" s="46">
        <f t="shared" si="47"/>
        <v>0.014341750276029158</v>
      </c>
      <c r="GL21" s="47"/>
      <c r="GM21" s="40"/>
      <c r="GN21" s="46">
        <f t="shared" si="48"/>
        <v>-0.11335982160143435</v>
      </c>
      <c r="GO21" s="46">
        <v>0.07284471088910072</v>
      </c>
      <c r="GP21" s="46">
        <f t="shared" si="49"/>
        <v>-0.04051511071233363</v>
      </c>
    </row>
    <row r="22" spans="1:198" ht="12" customHeight="1" hidden="1" outlineLevel="2">
      <c r="A22" s="3">
        <v>74</v>
      </c>
      <c r="B22" s="1">
        <v>75</v>
      </c>
      <c r="C22" s="1">
        <v>1</v>
      </c>
      <c r="E22" s="147">
        <v>13014</v>
      </c>
      <c r="F22" s="40" t="s">
        <v>96</v>
      </c>
      <c r="G22" s="42">
        <v>27450</v>
      </c>
      <c r="H22" s="41">
        <v>25394</v>
      </c>
      <c r="I22" s="43">
        <v>23995</v>
      </c>
      <c r="J22" s="40"/>
      <c r="K22" s="41">
        <v>3287</v>
      </c>
      <c r="L22" s="41"/>
      <c r="M22" s="41"/>
      <c r="N22" s="40">
        <v>3287</v>
      </c>
      <c r="O22" s="41">
        <v>6816</v>
      </c>
      <c r="P22" s="41">
        <v>610</v>
      </c>
      <c r="Q22" s="41"/>
      <c r="R22" s="41">
        <v>7426</v>
      </c>
      <c r="S22" s="40">
        <v>10713</v>
      </c>
      <c r="T22" s="42"/>
      <c r="U22" s="41">
        <v>4214</v>
      </c>
      <c r="V22" s="41"/>
      <c r="W22" s="43"/>
      <c r="X22" s="41">
        <v>4214</v>
      </c>
      <c r="Y22" s="42"/>
      <c r="Z22" s="43">
        <v>1885</v>
      </c>
      <c r="AA22" s="40">
        <v>1885</v>
      </c>
      <c r="AB22" s="41"/>
      <c r="AC22" s="41">
        <v>5622</v>
      </c>
      <c r="AD22" s="40">
        <v>5622</v>
      </c>
      <c r="AE22" s="42"/>
      <c r="AF22" s="43">
        <v>1326</v>
      </c>
      <c r="AG22" s="40">
        <v>1326</v>
      </c>
      <c r="AH22" s="41">
        <v>40</v>
      </c>
      <c r="AI22" s="41">
        <v>195</v>
      </c>
      <c r="AJ22" s="41"/>
      <c r="AK22" s="41"/>
      <c r="AL22" s="40">
        <v>235</v>
      </c>
      <c r="AM22" s="42"/>
      <c r="AN22" s="41"/>
      <c r="AO22" s="41"/>
      <c r="AP22" s="41"/>
      <c r="AQ22" s="43"/>
      <c r="AR22" s="43">
        <v>0</v>
      </c>
      <c r="AS22" s="41"/>
      <c r="AT22" s="45">
        <v>0.1369868722650552</v>
      </c>
      <c r="AU22" s="44">
        <v>0.2840591789956241</v>
      </c>
      <c r="AV22" s="44">
        <v>0.025421962908939364</v>
      </c>
      <c r="AW22" s="46">
        <f t="shared" si="0"/>
        <v>0.4464680141696187</v>
      </c>
      <c r="AX22" s="44">
        <v>0.17561992081683683</v>
      </c>
      <c r="AY22" s="44">
        <v>0.07855803292352573</v>
      </c>
      <c r="AZ22" s="44">
        <v>0.2342988122525526</v>
      </c>
      <c r="BA22" s="44">
        <v>0.055261512815169826</v>
      </c>
      <c r="BB22" s="44">
        <v>0.008126693061054386</v>
      </c>
      <c r="BC22" s="46">
        <f t="shared" si="30"/>
        <v>0.0016670139612419144</v>
      </c>
      <c r="BD22" s="46"/>
      <c r="BE22" s="40"/>
      <c r="BF22" s="40"/>
      <c r="BG22" s="18"/>
      <c r="BH22" s="18"/>
      <c r="BI22" s="19">
        <v>24118</v>
      </c>
      <c r="BJ22" s="40"/>
      <c r="BK22" s="18">
        <v>5605</v>
      </c>
      <c r="BL22" s="18">
        <v>7919</v>
      </c>
      <c r="BM22" s="18">
        <v>2136</v>
      </c>
      <c r="BN22" s="18">
        <v>0</v>
      </c>
      <c r="BO22" s="18">
        <v>1125</v>
      </c>
      <c r="BP22" s="18">
        <v>1867</v>
      </c>
      <c r="BQ22" s="18">
        <v>5069</v>
      </c>
      <c r="BR22" s="18">
        <v>264</v>
      </c>
      <c r="BS22" s="18">
        <v>0</v>
      </c>
      <c r="BT22" s="18">
        <v>0</v>
      </c>
      <c r="BU22" s="18">
        <v>0</v>
      </c>
      <c r="BV22" s="18">
        <v>34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99</v>
      </c>
      <c r="CI22" s="18">
        <v>0</v>
      </c>
      <c r="CJ22" s="18">
        <v>0</v>
      </c>
      <c r="CK22" s="19"/>
      <c r="CL22" s="17">
        <v>2136</v>
      </c>
      <c r="CM22" s="20">
        <v>7919</v>
      </c>
      <c r="CN22" s="18">
        <v>10055</v>
      </c>
      <c r="CO22" s="19">
        <v>264</v>
      </c>
      <c r="CP22" s="19">
        <v>0</v>
      </c>
      <c r="CQ22" s="19">
        <f t="shared" si="31"/>
        <v>0</v>
      </c>
      <c r="CR22" s="19">
        <f t="shared" si="32"/>
        <v>34</v>
      </c>
      <c r="CS22" s="18">
        <v>5605</v>
      </c>
      <c r="CT22" s="18">
        <v>1125</v>
      </c>
      <c r="CU22" s="18">
        <v>1867</v>
      </c>
      <c r="CV22" s="18">
        <v>0</v>
      </c>
      <c r="CW22" s="18">
        <v>5069</v>
      </c>
      <c r="CX22" s="19">
        <f t="shared" si="33"/>
        <v>99</v>
      </c>
      <c r="CY22" s="40"/>
      <c r="CZ22" s="58">
        <v>0.08856455759184012</v>
      </c>
      <c r="DA22" s="58">
        <v>0.3283439754540177</v>
      </c>
      <c r="DB22" s="58"/>
      <c r="DC22" s="49">
        <v>0.41690853304585784</v>
      </c>
      <c r="DD22" s="82">
        <v>0.2323990380628576</v>
      </c>
      <c r="DE22" s="82">
        <v>0.04664565884401692</v>
      </c>
      <c r="DF22" s="58">
        <v>0.2101749730491749</v>
      </c>
      <c r="DG22" s="26">
        <v>0.07741106227713741</v>
      </c>
      <c r="DH22" s="58">
        <v>0.01094618127539597</v>
      </c>
      <c r="DI22" s="49"/>
      <c r="DJ22" s="49">
        <v>0</v>
      </c>
      <c r="DK22" s="82">
        <f t="shared" si="1"/>
        <v>0</v>
      </c>
      <c r="DL22" s="58">
        <f t="shared" si="2"/>
        <v>0.0014097354672858446</v>
      </c>
      <c r="DM22" s="49">
        <f t="shared" si="34"/>
        <v>0.0041048179782734884</v>
      </c>
      <c r="DN22" s="41"/>
      <c r="DO22" s="82">
        <v>-0.04842231467321509</v>
      </c>
      <c r="DP22" s="26">
        <v>0.044284796458393616</v>
      </c>
      <c r="DQ22" s="26">
        <f t="shared" si="35"/>
        <v>-0.025421962908939364</v>
      </c>
      <c r="DR22" s="48">
        <f t="shared" si="3"/>
        <v>-0.004137518214821473</v>
      </c>
      <c r="DS22" s="14">
        <f t="shared" si="50"/>
        <v>-0.029559481123760837</v>
      </c>
      <c r="DT22" s="26">
        <v>0.002819488214341583</v>
      </c>
      <c r="DU22" s="58">
        <v>0.05677911724602078</v>
      </c>
      <c r="DV22" s="49">
        <v>-0.03191237407950881</v>
      </c>
      <c r="DW22" s="58">
        <v>0.022149549461967587</v>
      </c>
      <c r="DX22" s="49"/>
      <c r="DY22" s="26">
        <f t="shared" si="51"/>
        <v>-0.02412383920337771</v>
      </c>
      <c r="DZ22" s="40"/>
      <c r="EA22" s="40"/>
      <c r="EB22" s="42">
        <v>28712</v>
      </c>
      <c r="EC22" s="42">
        <v>26266</v>
      </c>
      <c r="ED22" s="42">
        <v>25047</v>
      </c>
      <c r="EE22" s="42">
        <v>1965</v>
      </c>
      <c r="EF22" s="41">
        <v>1242</v>
      </c>
      <c r="EG22" s="41">
        <v>4480</v>
      </c>
      <c r="EH22" s="40">
        <v>1427</v>
      </c>
      <c r="EI22" s="42">
        <v>9907</v>
      </c>
      <c r="EJ22" s="41">
        <v>5381</v>
      </c>
      <c r="EK22" s="41">
        <v>409</v>
      </c>
      <c r="EL22" s="41">
        <v>52</v>
      </c>
      <c r="EM22" s="43">
        <v>20</v>
      </c>
      <c r="EN22" s="40">
        <v>164</v>
      </c>
      <c r="EO22" s="40"/>
      <c r="EP22" s="40"/>
      <c r="EQ22" s="40"/>
      <c r="ER22" s="40"/>
      <c r="ES22" s="40"/>
      <c r="ET22" s="40">
        <f>SUM(EL22:ES22)</f>
        <v>236</v>
      </c>
      <c r="EU22" s="40">
        <f>SUM(EE22:EK22)+ET22</f>
        <v>25047</v>
      </c>
      <c r="EV22" s="40"/>
      <c r="EW22" s="45">
        <f t="shared" si="5"/>
        <v>0.07845250928254881</v>
      </c>
      <c r="EX22" s="44">
        <f t="shared" si="6"/>
        <v>0.049586776859504134</v>
      </c>
      <c r="EY22" s="44">
        <f t="shared" si="7"/>
        <v>0.17886373617598914</v>
      </c>
      <c r="EZ22" s="46">
        <f t="shared" si="8"/>
        <v>0.056972890964985826</v>
      </c>
      <c r="FA22" s="84">
        <f t="shared" si="9"/>
        <v>0.3955363915838224</v>
      </c>
      <c r="FB22" s="57">
        <f t="shared" si="10"/>
        <v>0.21483610811674053</v>
      </c>
      <c r="FC22" s="57">
        <f t="shared" si="11"/>
        <v>0.016329300914281152</v>
      </c>
      <c r="FD22" s="57">
        <f t="shared" si="12"/>
        <v>0.002076096937757017</v>
      </c>
      <c r="FE22" s="48">
        <f t="shared" si="13"/>
        <v>0.0007984988222142373</v>
      </c>
      <c r="FF22" s="47">
        <f t="shared" si="14"/>
        <v>0.006547690342156746</v>
      </c>
      <c r="FG22" s="47">
        <f t="shared" si="15"/>
        <v>0</v>
      </c>
      <c r="FH22" s="47">
        <f t="shared" si="16"/>
        <v>0</v>
      </c>
      <c r="FI22" s="47">
        <f t="shared" si="17"/>
        <v>0</v>
      </c>
      <c r="FJ22" s="47">
        <f t="shared" si="18"/>
        <v>0</v>
      </c>
      <c r="FK22" s="47">
        <f t="shared" si="19"/>
        <v>0</v>
      </c>
      <c r="FL22" s="47">
        <f>SUM(FD22:FK22)</f>
        <v>0.009422286102127999</v>
      </c>
      <c r="FM22" s="47">
        <f>SUM(EW22:FK22)</f>
        <v>1.0000000000000002</v>
      </c>
      <c r="FN22" s="47">
        <f t="shared" si="36"/>
        <v>0.44512316844332656</v>
      </c>
      <c r="FO22" s="47"/>
      <c r="FP22" s="45">
        <f t="shared" si="20"/>
        <v>0.049586776859504134</v>
      </c>
      <c r="FQ22" s="44">
        <f t="shared" si="21"/>
        <v>0.3955363915838224</v>
      </c>
      <c r="FR22" s="44">
        <f t="shared" si="22"/>
        <v>0</v>
      </c>
      <c r="FS22" s="46">
        <f t="shared" si="23"/>
        <v>0.44512316844332656</v>
      </c>
      <c r="FT22" s="44">
        <f t="shared" si="24"/>
        <v>0.17886373617598914</v>
      </c>
      <c r="FU22" s="44">
        <f t="shared" si="25"/>
        <v>0.056972890964985826</v>
      </c>
      <c r="FV22" s="44">
        <f t="shared" si="26"/>
        <v>0.21483610811674053</v>
      </c>
      <c r="FW22" s="44">
        <f t="shared" si="27"/>
        <v>0.07845250928254881</v>
      </c>
      <c r="FX22" s="44">
        <f t="shared" si="28"/>
        <v>0.016329300914281152</v>
      </c>
      <c r="FY22" s="46">
        <f t="shared" si="37"/>
        <v>0.009422286102127999</v>
      </c>
      <c r="FZ22" s="46">
        <f>SUM(FS22:FY22)</f>
        <v>1</v>
      </c>
      <c r="GA22" s="84"/>
      <c r="GB22" s="45">
        <f t="shared" si="38"/>
        <v>-0.08740009540555108</v>
      </c>
      <c r="GC22" s="44">
        <f t="shared" si="39"/>
        <v>0.11147721258819832</v>
      </c>
      <c r="GD22" s="44">
        <f t="shared" si="40"/>
        <v>-0.025421962908939364</v>
      </c>
      <c r="GE22" s="46">
        <f t="shared" si="41"/>
        <v>-0.001344845726292121</v>
      </c>
      <c r="GF22" s="44">
        <f t="shared" si="42"/>
        <v>0.0032438153591523022</v>
      </c>
      <c r="GG22" s="44">
        <f t="shared" si="43"/>
        <v>-0.021585141958539902</v>
      </c>
      <c r="GH22" s="44">
        <f t="shared" si="44"/>
        <v>-0.01946270413581208</v>
      </c>
      <c r="GI22" s="44">
        <f t="shared" si="45"/>
        <v>0.02319099646737898</v>
      </c>
      <c r="GJ22" s="44">
        <f t="shared" si="46"/>
        <v>0.008202607853226766</v>
      </c>
      <c r="GK22" s="46">
        <f t="shared" si="47"/>
        <v>0.007755272140886085</v>
      </c>
      <c r="GL22" s="47"/>
      <c r="GM22" s="40"/>
      <c r="GN22" s="46">
        <f t="shared" si="48"/>
        <v>-0.11282205831449044</v>
      </c>
      <c r="GO22" s="46">
        <v>0.11147721258819832</v>
      </c>
      <c r="GP22" s="46">
        <f t="shared" si="49"/>
        <v>-0.001344845726292121</v>
      </c>
    </row>
    <row r="23" spans="1:198" ht="12" customHeight="1" hidden="1" outlineLevel="2">
      <c r="A23" s="3">
        <v>79</v>
      </c>
      <c r="B23" s="1">
        <v>80</v>
      </c>
      <c r="C23" s="1">
        <v>1</v>
      </c>
      <c r="E23" s="147">
        <v>13025</v>
      </c>
      <c r="F23" s="40" t="s">
        <v>97</v>
      </c>
      <c r="G23" s="42">
        <v>78786</v>
      </c>
      <c r="H23" s="41">
        <v>72497</v>
      </c>
      <c r="I23" s="43">
        <v>67943</v>
      </c>
      <c r="J23" s="40"/>
      <c r="K23" s="41">
        <v>9945</v>
      </c>
      <c r="L23" s="41"/>
      <c r="M23" s="41"/>
      <c r="N23" s="40">
        <v>9945</v>
      </c>
      <c r="O23" s="41">
        <v>22616</v>
      </c>
      <c r="P23" s="41">
        <v>1742</v>
      </c>
      <c r="Q23" s="41"/>
      <c r="R23" s="41">
        <v>24358</v>
      </c>
      <c r="S23" s="40">
        <v>34303</v>
      </c>
      <c r="T23" s="42"/>
      <c r="U23" s="41">
        <v>5729</v>
      </c>
      <c r="V23" s="41"/>
      <c r="W23" s="43"/>
      <c r="X23" s="41">
        <v>5729</v>
      </c>
      <c r="Y23" s="42"/>
      <c r="Z23" s="43">
        <v>9769</v>
      </c>
      <c r="AA23" s="40">
        <v>9769</v>
      </c>
      <c r="AB23" s="41"/>
      <c r="AC23" s="41">
        <v>13865</v>
      </c>
      <c r="AD23" s="40">
        <v>13865</v>
      </c>
      <c r="AE23" s="42"/>
      <c r="AF23" s="43">
        <v>3310</v>
      </c>
      <c r="AG23" s="40">
        <v>3310</v>
      </c>
      <c r="AH23" s="41">
        <v>171</v>
      </c>
      <c r="AI23" s="41">
        <v>796</v>
      </c>
      <c r="AJ23" s="41"/>
      <c r="AK23" s="41"/>
      <c r="AL23" s="40">
        <v>967</v>
      </c>
      <c r="AM23" s="42"/>
      <c r="AN23" s="41"/>
      <c r="AO23" s="41"/>
      <c r="AP23" s="41"/>
      <c r="AQ23" s="43"/>
      <c r="AR23" s="43">
        <v>0</v>
      </c>
      <c r="AS23" s="41"/>
      <c r="AT23" s="45">
        <v>0.14637269475884196</v>
      </c>
      <c r="AU23" s="44">
        <v>0.3328672563766687</v>
      </c>
      <c r="AV23" s="44">
        <v>0.025639138689784083</v>
      </c>
      <c r="AW23" s="46">
        <f t="shared" si="0"/>
        <v>0.5048790898252947</v>
      </c>
      <c r="AX23" s="44">
        <v>0.0843206805704782</v>
      </c>
      <c r="AY23" s="44">
        <v>0.1437822880944321</v>
      </c>
      <c r="AZ23" s="44">
        <v>0.20406811592069823</v>
      </c>
      <c r="BA23" s="44">
        <v>0.04871730715452659</v>
      </c>
      <c r="BB23" s="44">
        <v>0.011715702868581016</v>
      </c>
      <c r="BC23" s="46">
        <f t="shared" si="30"/>
        <v>0.002516815565988928</v>
      </c>
      <c r="BD23" s="46"/>
      <c r="BE23" s="40"/>
      <c r="BF23" s="40"/>
      <c r="BG23" s="18"/>
      <c r="BH23" s="18"/>
      <c r="BI23" s="19">
        <v>69242</v>
      </c>
      <c r="BJ23" s="40"/>
      <c r="BK23" s="18">
        <v>5732</v>
      </c>
      <c r="BL23" s="18">
        <v>25054</v>
      </c>
      <c r="BM23" s="18">
        <v>6396</v>
      </c>
      <c r="BN23" s="18">
        <v>0</v>
      </c>
      <c r="BO23" s="18">
        <v>9984</v>
      </c>
      <c r="BP23" s="18">
        <v>4342</v>
      </c>
      <c r="BQ23" s="18">
        <v>15904</v>
      </c>
      <c r="BR23" s="18">
        <v>1145</v>
      </c>
      <c r="BS23" s="18">
        <v>0</v>
      </c>
      <c r="BT23" s="18">
        <v>0</v>
      </c>
      <c r="BU23" s="18">
        <v>0</v>
      </c>
      <c r="BV23" s="18">
        <v>207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478</v>
      </c>
      <c r="CI23" s="18">
        <v>0</v>
      </c>
      <c r="CJ23" s="18">
        <v>0</v>
      </c>
      <c r="CK23" s="19"/>
      <c r="CL23" s="17">
        <v>6396</v>
      </c>
      <c r="CM23" s="20">
        <v>25054</v>
      </c>
      <c r="CN23" s="18">
        <v>31450</v>
      </c>
      <c r="CO23" s="19">
        <v>1145</v>
      </c>
      <c r="CP23" s="19">
        <v>0</v>
      </c>
      <c r="CQ23" s="19">
        <f t="shared" si="31"/>
        <v>0</v>
      </c>
      <c r="CR23" s="19">
        <f t="shared" si="32"/>
        <v>207</v>
      </c>
      <c r="CS23" s="18">
        <v>5732</v>
      </c>
      <c r="CT23" s="18">
        <v>9984</v>
      </c>
      <c r="CU23" s="18">
        <v>4342</v>
      </c>
      <c r="CV23" s="18">
        <v>0</v>
      </c>
      <c r="CW23" s="18">
        <v>15904</v>
      </c>
      <c r="CX23" s="19">
        <f t="shared" si="33"/>
        <v>478</v>
      </c>
      <c r="CY23" s="40"/>
      <c r="CZ23" s="58">
        <v>0.09237168192715405</v>
      </c>
      <c r="DA23" s="58">
        <v>0.36183241385286385</v>
      </c>
      <c r="DB23" s="58"/>
      <c r="DC23" s="49">
        <v>0.4542040957800179</v>
      </c>
      <c r="DD23" s="82">
        <v>0.08278212645504174</v>
      </c>
      <c r="DE23" s="82">
        <v>0.14418994252043557</v>
      </c>
      <c r="DF23" s="58">
        <v>0.2296871840790272</v>
      </c>
      <c r="DG23" s="26">
        <v>0.06270760521071027</v>
      </c>
      <c r="DH23" s="58">
        <v>0.01653620634874787</v>
      </c>
      <c r="DI23" s="49"/>
      <c r="DJ23" s="49">
        <v>0</v>
      </c>
      <c r="DK23" s="82">
        <f t="shared" si="1"/>
        <v>0</v>
      </c>
      <c r="DL23" s="58">
        <f t="shared" si="2"/>
        <v>0.0029895150342277806</v>
      </c>
      <c r="DM23" s="49">
        <f t="shared" si="34"/>
        <v>0.0069033245717916875</v>
      </c>
      <c r="DN23" s="41"/>
      <c r="DO23" s="82">
        <v>-0.054001012831687914</v>
      </c>
      <c r="DP23" s="26">
        <v>0.028965157476195158</v>
      </c>
      <c r="DQ23" s="26">
        <f t="shared" si="35"/>
        <v>-0.025639138689784083</v>
      </c>
      <c r="DR23" s="48">
        <f t="shared" si="3"/>
        <v>-0.025035855355492756</v>
      </c>
      <c r="DS23" s="14">
        <f t="shared" si="50"/>
        <v>-0.05067499404527684</v>
      </c>
      <c r="DT23" s="26">
        <v>0.004820503480166853</v>
      </c>
      <c r="DU23" s="58">
        <v>-0.0015385541154364635</v>
      </c>
      <c r="DV23" s="49">
        <v>0.000407654426003462</v>
      </c>
      <c r="DW23" s="58">
        <v>0.013990298056183681</v>
      </c>
      <c r="DX23" s="49"/>
      <c r="DY23" s="26">
        <f t="shared" si="51"/>
        <v>0.025619068158328956</v>
      </c>
      <c r="DZ23" s="40"/>
      <c r="EA23" s="40"/>
      <c r="EB23" s="42">
        <v>81124</v>
      </c>
      <c r="EC23" s="42">
        <v>74422</v>
      </c>
      <c r="ED23" s="42">
        <v>70852</v>
      </c>
      <c r="EE23" s="42">
        <v>4773</v>
      </c>
      <c r="EF23" s="41">
        <v>4817</v>
      </c>
      <c r="EG23" s="41">
        <v>5985</v>
      </c>
      <c r="EH23" s="40">
        <v>8169</v>
      </c>
      <c r="EI23" s="42">
        <v>27718</v>
      </c>
      <c r="EJ23" s="41">
        <v>16085</v>
      </c>
      <c r="EK23" s="41">
        <v>2335</v>
      </c>
      <c r="EL23" s="41">
        <v>251</v>
      </c>
      <c r="EM23" s="43">
        <v>98</v>
      </c>
      <c r="EN23" s="40">
        <v>621</v>
      </c>
      <c r="EO23" s="40"/>
      <c r="EP23" s="40"/>
      <c r="EQ23" s="40"/>
      <c r="ER23" s="40"/>
      <c r="ES23" s="40"/>
      <c r="ET23" s="40">
        <f>SUM(EL23:ES23)</f>
        <v>970</v>
      </c>
      <c r="EU23" s="40">
        <f>SUM(EE23:EK23)+ET23</f>
        <v>70852</v>
      </c>
      <c r="EV23" s="40"/>
      <c r="EW23" s="45">
        <f t="shared" si="5"/>
        <v>0.06736577654829785</v>
      </c>
      <c r="EX23" s="44">
        <f t="shared" si="6"/>
        <v>0.06798678936374414</v>
      </c>
      <c r="EY23" s="44">
        <f t="shared" si="7"/>
        <v>0.08447185682831819</v>
      </c>
      <c r="EZ23" s="46">
        <f t="shared" si="8"/>
        <v>0.11529667475865184</v>
      </c>
      <c r="FA23" s="84">
        <f t="shared" si="9"/>
        <v>0.39120984587591034</v>
      </c>
      <c r="FB23" s="57">
        <f t="shared" si="10"/>
        <v>0.22702252582848756</v>
      </c>
      <c r="FC23" s="57">
        <f t="shared" si="11"/>
        <v>0.032956021001524304</v>
      </c>
      <c r="FD23" s="57">
        <f t="shared" si="12"/>
        <v>0.0035425958335685652</v>
      </c>
      <c r="FE23" s="48">
        <f t="shared" si="13"/>
        <v>0.0013831649071303562</v>
      </c>
      <c r="FF23" s="47">
        <f t="shared" si="14"/>
        <v>0.00876474905436685</v>
      </c>
      <c r="FG23" s="47">
        <f t="shared" si="15"/>
        <v>0</v>
      </c>
      <c r="FH23" s="47">
        <f t="shared" si="16"/>
        <v>0</v>
      </c>
      <c r="FI23" s="47">
        <f t="shared" si="17"/>
        <v>0</v>
      </c>
      <c r="FJ23" s="47">
        <f t="shared" si="18"/>
        <v>0</v>
      </c>
      <c r="FK23" s="47">
        <f t="shared" si="19"/>
        <v>0</v>
      </c>
      <c r="FL23" s="47">
        <f>SUM(FD23:FK23)</f>
        <v>0.013690509795065772</v>
      </c>
      <c r="FM23" s="47">
        <f>SUM(EW23:FK23)</f>
        <v>0.9999999999999999</v>
      </c>
      <c r="FN23" s="47">
        <f t="shared" si="36"/>
        <v>0.4591966352396545</v>
      </c>
      <c r="FO23" s="47"/>
      <c r="FP23" s="45">
        <f t="shared" si="20"/>
        <v>0.06798678936374414</v>
      </c>
      <c r="FQ23" s="44">
        <f t="shared" si="21"/>
        <v>0.39120984587591034</v>
      </c>
      <c r="FR23" s="44">
        <f t="shared" si="22"/>
        <v>0</v>
      </c>
      <c r="FS23" s="46">
        <f t="shared" si="23"/>
        <v>0.4591966352396545</v>
      </c>
      <c r="FT23" s="44">
        <f t="shared" si="24"/>
        <v>0.08447185682831819</v>
      </c>
      <c r="FU23" s="44">
        <f t="shared" si="25"/>
        <v>0.11529667475865184</v>
      </c>
      <c r="FV23" s="44">
        <f t="shared" si="26"/>
        <v>0.22702252582848756</v>
      </c>
      <c r="FW23" s="44">
        <f t="shared" si="27"/>
        <v>0.06736577654829785</v>
      </c>
      <c r="FX23" s="44">
        <f t="shared" si="28"/>
        <v>0.032956021001524304</v>
      </c>
      <c r="FY23" s="46">
        <f t="shared" si="37"/>
        <v>0.013690509795065772</v>
      </c>
      <c r="FZ23" s="46">
        <f>SUM(FS23:FY23)</f>
        <v>1</v>
      </c>
      <c r="GA23" s="84"/>
      <c r="GB23" s="45">
        <f t="shared" si="38"/>
        <v>-0.07838590539509782</v>
      </c>
      <c r="GC23" s="44">
        <f t="shared" si="39"/>
        <v>0.05834258949924165</v>
      </c>
      <c r="GD23" s="44">
        <f t="shared" si="40"/>
        <v>-0.025639138689784083</v>
      </c>
      <c r="GE23" s="46">
        <f t="shared" si="41"/>
        <v>-0.04568245458564024</v>
      </c>
      <c r="GF23" s="44">
        <f t="shared" si="42"/>
        <v>0.00015117625783998834</v>
      </c>
      <c r="GG23" s="44">
        <f t="shared" si="43"/>
        <v>-0.02848561333578027</v>
      </c>
      <c r="GH23" s="44">
        <f t="shared" si="44"/>
        <v>0.022954409907789325</v>
      </c>
      <c r="GI23" s="44">
        <f t="shared" si="45"/>
        <v>0.018648469393771266</v>
      </c>
      <c r="GJ23" s="44">
        <f t="shared" si="46"/>
        <v>0.02124031813294329</v>
      </c>
      <c r="GK23" s="46">
        <f t="shared" si="47"/>
        <v>0.011173694229076844</v>
      </c>
      <c r="GL23" s="47"/>
      <c r="GM23" s="40"/>
      <c r="GN23" s="46">
        <f t="shared" si="48"/>
        <v>-0.1040250440848819</v>
      </c>
      <c r="GO23" s="46">
        <v>0.05834258949924165</v>
      </c>
      <c r="GP23" s="46">
        <f t="shared" si="49"/>
        <v>-0.045682454585640256</v>
      </c>
    </row>
    <row r="24" spans="1:198" ht="12" customHeight="1" hidden="1" outlineLevel="2">
      <c r="A24" s="3">
        <v>84</v>
      </c>
      <c r="B24" s="1">
        <v>85</v>
      </c>
      <c r="C24" s="1">
        <v>1</v>
      </c>
      <c r="E24" s="147">
        <v>13040</v>
      </c>
      <c r="F24" s="40" t="s">
        <v>98</v>
      </c>
      <c r="G24" s="42">
        <v>59626</v>
      </c>
      <c r="H24" s="41">
        <v>54545</v>
      </c>
      <c r="I24" s="43">
        <v>51923</v>
      </c>
      <c r="J24" s="40"/>
      <c r="K24" s="41">
        <v>7960</v>
      </c>
      <c r="L24" s="41"/>
      <c r="M24" s="41"/>
      <c r="N24" s="40">
        <v>7960</v>
      </c>
      <c r="O24" s="41">
        <v>16767</v>
      </c>
      <c r="P24" s="41">
        <v>1238</v>
      </c>
      <c r="Q24" s="41"/>
      <c r="R24" s="41">
        <v>18005</v>
      </c>
      <c r="S24" s="40">
        <v>25965</v>
      </c>
      <c r="T24" s="42"/>
      <c r="U24" s="41">
        <v>4597</v>
      </c>
      <c r="V24" s="41"/>
      <c r="W24" s="43"/>
      <c r="X24" s="41">
        <v>4597</v>
      </c>
      <c r="Y24" s="42"/>
      <c r="Z24" s="43">
        <v>7184</v>
      </c>
      <c r="AA24" s="40">
        <v>7184</v>
      </c>
      <c r="AB24" s="41"/>
      <c r="AC24" s="41">
        <v>9505</v>
      </c>
      <c r="AD24" s="40">
        <v>9505</v>
      </c>
      <c r="AE24" s="42"/>
      <c r="AF24" s="43">
        <v>3848</v>
      </c>
      <c r="AG24" s="40">
        <v>3848</v>
      </c>
      <c r="AH24" s="41">
        <v>120</v>
      </c>
      <c r="AI24" s="41">
        <v>704</v>
      </c>
      <c r="AJ24" s="41"/>
      <c r="AK24" s="41"/>
      <c r="AL24" s="40">
        <v>824</v>
      </c>
      <c r="AM24" s="42"/>
      <c r="AN24" s="41"/>
      <c r="AO24" s="41"/>
      <c r="AP24" s="41"/>
      <c r="AQ24" s="43"/>
      <c r="AR24" s="43">
        <v>0</v>
      </c>
      <c r="AS24" s="41"/>
      <c r="AT24" s="45">
        <v>0.15330393082063826</v>
      </c>
      <c r="AU24" s="44">
        <v>0.32292047840070875</v>
      </c>
      <c r="AV24" s="44">
        <v>0.023842998285923386</v>
      </c>
      <c r="AW24" s="46">
        <f t="shared" si="0"/>
        <v>0.5000674075072704</v>
      </c>
      <c r="AX24" s="44">
        <v>0.08853494597769775</v>
      </c>
      <c r="AY24" s="44">
        <v>0.13835872349440517</v>
      </c>
      <c r="AZ24" s="44">
        <v>0.18305953045856363</v>
      </c>
      <c r="BA24" s="44">
        <v>0.07410973942183618</v>
      </c>
      <c r="BB24" s="44">
        <v>0.013558538605242379</v>
      </c>
      <c r="BC24" s="46">
        <f t="shared" si="30"/>
        <v>0.0023111145349845597</v>
      </c>
      <c r="BD24" s="46"/>
      <c r="BE24" s="40"/>
      <c r="BF24" s="40"/>
      <c r="BG24" s="18"/>
      <c r="BH24" s="18"/>
      <c r="BI24" s="19">
        <v>52005</v>
      </c>
      <c r="BJ24" s="40"/>
      <c r="BK24" s="18">
        <v>3554</v>
      </c>
      <c r="BL24" s="18">
        <v>19836</v>
      </c>
      <c r="BM24" s="18">
        <v>6283</v>
      </c>
      <c r="BN24" s="18">
        <v>0</v>
      </c>
      <c r="BO24" s="18">
        <v>5535</v>
      </c>
      <c r="BP24" s="18">
        <v>5560</v>
      </c>
      <c r="BQ24" s="18">
        <v>9788</v>
      </c>
      <c r="BR24" s="18">
        <v>985</v>
      </c>
      <c r="BS24" s="18">
        <v>0</v>
      </c>
      <c r="BT24" s="18">
        <v>0</v>
      </c>
      <c r="BU24" s="18">
        <v>0</v>
      </c>
      <c r="BV24" s="18">
        <v>132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332</v>
      </c>
      <c r="CI24" s="18">
        <v>0</v>
      </c>
      <c r="CJ24" s="18">
        <v>0</v>
      </c>
      <c r="CK24" s="19"/>
      <c r="CL24" s="17">
        <v>6283</v>
      </c>
      <c r="CM24" s="20">
        <v>19836</v>
      </c>
      <c r="CN24" s="18">
        <v>26119</v>
      </c>
      <c r="CO24" s="19">
        <v>985</v>
      </c>
      <c r="CP24" s="19">
        <v>0</v>
      </c>
      <c r="CQ24" s="19">
        <f t="shared" si="31"/>
        <v>0</v>
      </c>
      <c r="CR24" s="19">
        <f t="shared" si="32"/>
        <v>132</v>
      </c>
      <c r="CS24" s="18">
        <v>3554</v>
      </c>
      <c r="CT24" s="18">
        <v>5535</v>
      </c>
      <c r="CU24" s="18">
        <v>5560</v>
      </c>
      <c r="CV24" s="18">
        <v>0</v>
      </c>
      <c r="CW24" s="18">
        <v>9788</v>
      </c>
      <c r="CX24" s="19">
        <f t="shared" si="33"/>
        <v>332</v>
      </c>
      <c r="CY24" s="40"/>
      <c r="CZ24" s="58">
        <v>0.12081530622055571</v>
      </c>
      <c r="DA24" s="58">
        <v>0.3814248629939429</v>
      </c>
      <c r="DB24" s="58"/>
      <c r="DC24" s="49">
        <v>0.5022401692144987</v>
      </c>
      <c r="DD24" s="82">
        <v>0.06833958273242957</v>
      </c>
      <c r="DE24" s="82">
        <v>0.10643207383905394</v>
      </c>
      <c r="DF24" s="58">
        <v>0.18821267185847515</v>
      </c>
      <c r="DG24" s="26">
        <v>0.10691279684645708</v>
      </c>
      <c r="DH24" s="58">
        <v>0.018940486491683492</v>
      </c>
      <c r="DI24" s="49"/>
      <c r="DJ24" s="49">
        <v>0</v>
      </c>
      <c r="DK24" s="82">
        <f t="shared" si="1"/>
        <v>0</v>
      </c>
      <c r="DL24" s="58">
        <f t="shared" si="2"/>
        <v>0.0025382174790885494</v>
      </c>
      <c r="DM24" s="49">
        <f t="shared" si="34"/>
        <v>0.006384001538313624</v>
      </c>
      <c r="DN24" s="41"/>
      <c r="DO24" s="82">
        <v>-0.03248862460008255</v>
      </c>
      <c r="DP24" s="26">
        <v>0.05850438459323415</v>
      </c>
      <c r="DQ24" s="26">
        <f t="shared" si="35"/>
        <v>-0.023842998285923386</v>
      </c>
      <c r="DR24" s="48">
        <f t="shared" si="3"/>
        <v>0.026015759993151602</v>
      </c>
      <c r="DS24" s="14">
        <f t="shared" si="50"/>
        <v>0.0021727617072282157</v>
      </c>
      <c r="DT24" s="26">
        <v>0.005381947886441113</v>
      </c>
      <c r="DU24" s="58">
        <v>-0.020195363245268175</v>
      </c>
      <c r="DV24" s="49">
        <v>-0.03192664965535123</v>
      </c>
      <c r="DW24" s="58">
        <v>0.03280305742462089</v>
      </c>
      <c r="DX24" s="49"/>
      <c r="DY24" s="26">
        <f t="shared" si="51"/>
        <v>0.0051531413999115205</v>
      </c>
      <c r="DZ24" s="40"/>
      <c r="EA24" s="40"/>
      <c r="EB24" s="42">
        <v>61379</v>
      </c>
      <c r="EC24" s="42">
        <v>56064</v>
      </c>
      <c r="ED24" s="42">
        <v>53660</v>
      </c>
      <c r="EE24" s="42">
        <v>5200</v>
      </c>
      <c r="EF24" s="41">
        <v>3961</v>
      </c>
      <c r="EG24" s="41">
        <v>4593</v>
      </c>
      <c r="EH24" s="40">
        <v>6233</v>
      </c>
      <c r="EI24" s="42">
        <v>20863</v>
      </c>
      <c r="EJ24" s="41">
        <v>10431</v>
      </c>
      <c r="EK24" s="41">
        <v>1689</v>
      </c>
      <c r="EL24" s="41">
        <v>150</v>
      </c>
      <c r="EM24" s="43">
        <v>61</v>
      </c>
      <c r="EN24" s="40">
        <v>479</v>
      </c>
      <c r="EO24" s="40"/>
      <c r="EP24" s="40"/>
      <c r="EQ24" s="40"/>
      <c r="ER24" s="40"/>
      <c r="ES24" s="40"/>
      <c r="ET24" s="40">
        <f>SUM(EL24:ES24)</f>
        <v>690</v>
      </c>
      <c r="EU24" s="40">
        <f>SUM(EE24:EK24)+ET24</f>
        <v>53660</v>
      </c>
      <c r="EV24" s="40"/>
      <c r="EW24" s="45">
        <f t="shared" si="5"/>
        <v>0.09690644800596347</v>
      </c>
      <c r="EX24" s="44">
        <f t="shared" si="6"/>
        <v>0.0738166231830041</v>
      </c>
      <c r="EY24" s="44">
        <f t="shared" si="7"/>
        <v>0.08559448378680581</v>
      </c>
      <c r="EZ24" s="46">
        <f t="shared" si="8"/>
        <v>0.11615728661945583</v>
      </c>
      <c r="FA24" s="84">
        <f t="shared" si="9"/>
        <v>0.38879985091315694</v>
      </c>
      <c r="FB24" s="57">
        <f t="shared" si="10"/>
        <v>0.19439060752888557</v>
      </c>
      <c r="FC24" s="57">
        <f t="shared" si="11"/>
        <v>0.031475959746552366</v>
      </c>
      <c r="FD24" s="57">
        <f t="shared" si="12"/>
        <v>0.002795378307864331</v>
      </c>
      <c r="FE24" s="48">
        <f t="shared" si="13"/>
        <v>0.0011367871785314945</v>
      </c>
      <c r="FF24" s="47">
        <f t="shared" si="14"/>
        <v>0.008926574729780097</v>
      </c>
      <c r="FG24" s="47">
        <f t="shared" si="15"/>
        <v>0</v>
      </c>
      <c r="FH24" s="47">
        <f t="shared" si="16"/>
        <v>0</v>
      </c>
      <c r="FI24" s="47">
        <f t="shared" si="17"/>
        <v>0</v>
      </c>
      <c r="FJ24" s="47">
        <f t="shared" si="18"/>
        <v>0</v>
      </c>
      <c r="FK24" s="47">
        <f t="shared" si="19"/>
        <v>0</v>
      </c>
      <c r="FL24" s="47">
        <f>SUM(FD24:FK24)</f>
        <v>0.012858740216175923</v>
      </c>
      <c r="FM24" s="47">
        <f>SUM(EW24:FK24)</f>
        <v>1.0000000000000002</v>
      </c>
      <c r="FN24" s="47">
        <f t="shared" si="36"/>
        <v>0.462616474096161</v>
      </c>
      <c r="FO24" s="47"/>
      <c r="FP24" s="45">
        <f t="shared" si="20"/>
        <v>0.0738166231830041</v>
      </c>
      <c r="FQ24" s="44">
        <f t="shared" si="21"/>
        <v>0.38879985091315694</v>
      </c>
      <c r="FR24" s="44">
        <f t="shared" si="22"/>
        <v>0</v>
      </c>
      <c r="FS24" s="46">
        <f t="shared" si="23"/>
        <v>0.462616474096161</v>
      </c>
      <c r="FT24" s="44">
        <f t="shared" si="24"/>
        <v>0.08559448378680581</v>
      </c>
      <c r="FU24" s="44">
        <f t="shared" si="25"/>
        <v>0.11615728661945583</v>
      </c>
      <c r="FV24" s="44">
        <f t="shared" si="26"/>
        <v>0.19439060752888557</v>
      </c>
      <c r="FW24" s="44">
        <f t="shared" si="27"/>
        <v>0.09690644800596347</v>
      </c>
      <c r="FX24" s="44">
        <f t="shared" si="28"/>
        <v>0.031475959746552366</v>
      </c>
      <c r="FY24" s="46">
        <f t="shared" si="37"/>
        <v>0.012858740216175923</v>
      </c>
      <c r="FZ24" s="46">
        <f>SUM(FS24:FY24)</f>
        <v>1</v>
      </c>
      <c r="GA24" s="84"/>
      <c r="GB24" s="45">
        <f t="shared" si="38"/>
        <v>-0.07948730763763416</v>
      </c>
      <c r="GC24" s="44">
        <f t="shared" si="39"/>
        <v>0.06587937251244819</v>
      </c>
      <c r="GD24" s="44">
        <f t="shared" si="40"/>
        <v>-0.023842998285923386</v>
      </c>
      <c r="GE24" s="46">
        <f t="shared" si="41"/>
        <v>-0.03745093341110939</v>
      </c>
      <c r="GF24" s="44">
        <f t="shared" si="42"/>
        <v>-0.002940462190891932</v>
      </c>
      <c r="GG24" s="44">
        <f t="shared" si="43"/>
        <v>-0.02220143687494934</v>
      </c>
      <c r="GH24" s="44">
        <f t="shared" si="44"/>
        <v>0.011331077070321938</v>
      </c>
      <c r="GI24" s="44">
        <f t="shared" si="45"/>
        <v>0.022796708584127287</v>
      </c>
      <c r="GJ24" s="44">
        <f t="shared" si="46"/>
        <v>0.017917421141309987</v>
      </c>
      <c r="GK24" s="46">
        <f t="shared" si="47"/>
        <v>0.010547625681191363</v>
      </c>
      <c r="GL24" s="47"/>
      <c r="GM24" s="40"/>
      <c r="GN24" s="46">
        <f t="shared" si="48"/>
        <v>-0.10333030592355755</v>
      </c>
      <c r="GO24" s="46">
        <v>0.06587937251244819</v>
      </c>
      <c r="GP24" s="46">
        <f t="shared" si="49"/>
        <v>-0.03745093341110936</v>
      </c>
    </row>
    <row r="25" spans="1:198" ht="12" customHeight="1" hidden="1" outlineLevel="2">
      <c r="A25" s="3">
        <v>89</v>
      </c>
      <c r="B25" s="1">
        <v>90</v>
      </c>
      <c r="C25" s="1">
        <v>1</v>
      </c>
      <c r="E25" s="147">
        <v>13049</v>
      </c>
      <c r="F25" s="40" t="s">
        <v>99</v>
      </c>
      <c r="G25" s="42">
        <v>50567</v>
      </c>
      <c r="H25" s="41">
        <v>46429</v>
      </c>
      <c r="I25" s="43">
        <v>43131</v>
      </c>
      <c r="J25" s="40"/>
      <c r="K25" s="41">
        <v>7230</v>
      </c>
      <c r="L25" s="41"/>
      <c r="M25" s="41"/>
      <c r="N25" s="40">
        <v>7230</v>
      </c>
      <c r="O25" s="41">
        <v>13447</v>
      </c>
      <c r="P25" s="41">
        <v>1497</v>
      </c>
      <c r="Q25" s="41"/>
      <c r="R25" s="41">
        <v>14944</v>
      </c>
      <c r="S25" s="40">
        <v>22174</v>
      </c>
      <c r="T25" s="42"/>
      <c r="U25" s="41">
        <v>3805</v>
      </c>
      <c r="V25" s="41"/>
      <c r="W25" s="43"/>
      <c r="X25" s="41">
        <v>3805</v>
      </c>
      <c r="Y25" s="42"/>
      <c r="Z25" s="43">
        <v>5053</v>
      </c>
      <c r="AA25" s="40">
        <v>5053</v>
      </c>
      <c r="AB25" s="41"/>
      <c r="AC25" s="41">
        <v>9327</v>
      </c>
      <c r="AD25" s="40">
        <v>9327</v>
      </c>
      <c r="AE25" s="42"/>
      <c r="AF25" s="43">
        <v>2079</v>
      </c>
      <c r="AG25" s="40">
        <v>2079</v>
      </c>
      <c r="AH25" s="41">
        <v>112</v>
      </c>
      <c r="AI25" s="41">
        <v>581</v>
      </c>
      <c r="AJ25" s="41"/>
      <c r="AK25" s="41"/>
      <c r="AL25" s="40">
        <v>693</v>
      </c>
      <c r="AM25" s="42"/>
      <c r="AN25" s="41"/>
      <c r="AO25" s="41"/>
      <c r="AP25" s="41"/>
      <c r="AQ25" s="43"/>
      <c r="AR25" s="43">
        <v>0</v>
      </c>
      <c r="AS25" s="41"/>
      <c r="AT25" s="45">
        <v>0.16762885163803298</v>
      </c>
      <c r="AU25" s="44">
        <v>0.311771115902715</v>
      </c>
      <c r="AV25" s="44">
        <v>0.03470821450928566</v>
      </c>
      <c r="AW25" s="46">
        <f t="shared" si="0"/>
        <v>0.5141081820500336</v>
      </c>
      <c r="AX25" s="44">
        <v>0.08821961002527184</v>
      </c>
      <c r="AY25" s="44">
        <v>0.1171547147063597</v>
      </c>
      <c r="AZ25" s="44">
        <v>0.2162481741670724</v>
      </c>
      <c r="BA25" s="44">
        <v>0.04820198928844682</v>
      </c>
      <c r="BB25" s="44">
        <v>0.013470589599128236</v>
      </c>
      <c r="BC25" s="46">
        <f t="shared" si="30"/>
        <v>0.0025967401636872722</v>
      </c>
      <c r="BD25" s="46"/>
      <c r="BE25" s="40"/>
      <c r="BF25" s="40"/>
      <c r="BG25" s="18"/>
      <c r="BH25" s="18"/>
      <c r="BI25" s="19">
        <v>44442</v>
      </c>
      <c r="BJ25" s="40"/>
      <c r="BK25" s="18">
        <v>2607</v>
      </c>
      <c r="BL25" s="18">
        <v>15498</v>
      </c>
      <c r="BM25" s="18">
        <v>4673</v>
      </c>
      <c r="BN25" s="18">
        <v>0</v>
      </c>
      <c r="BO25" s="18">
        <v>4041</v>
      </c>
      <c r="BP25" s="18">
        <v>3053</v>
      </c>
      <c r="BQ25" s="18">
        <v>13677</v>
      </c>
      <c r="BR25" s="18">
        <v>747</v>
      </c>
      <c r="BS25" s="18">
        <v>0</v>
      </c>
      <c r="BT25" s="18">
        <v>0</v>
      </c>
      <c r="BU25" s="18">
        <v>0</v>
      </c>
      <c r="BV25" s="18">
        <v>146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9"/>
      <c r="CL25" s="17">
        <v>4673</v>
      </c>
      <c r="CM25" s="20">
        <v>15498</v>
      </c>
      <c r="CN25" s="18">
        <v>20171</v>
      </c>
      <c r="CO25" s="19">
        <v>747</v>
      </c>
      <c r="CP25" s="19">
        <v>0</v>
      </c>
      <c r="CQ25" s="19">
        <f t="shared" si="31"/>
        <v>0</v>
      </c>
      <c r="CR25" s="19">
        <f t="shared" si="32"/>
        <v>146</v>
      </c>
      <c r="CS25" s="18">
        <v>2607</v>
      </c>
      <c r="CT25" s="18">
        <v>4041</v>
      </c>
      <c r="CU25" s="18">
        <v>3053</v>
      </c>
      <c r="CV25" s="18">
        <v>0</v>
      </c>
      <c r="CW25" s="18">
        <v>13677</v>
      </c>
      <c r="CX25" s="19">
        <f t="shared" si="33"/>
        <v>0</v>
      </c>
      <c r="CY25" s="40"/>
      <c r="CZ25" s="58">
        <v>0.10514828315557356</v>
      </c>
      <c r="DA25" s="58">
        <v>0.3487241798298906</v>
      </c>
      <c r="DB25" s="58"/>
      <c r="DC25" s="49">
        <v>0.4538724629854642</v>
      </c>
      <c r="DD25" s="82">
        <v>0.0586607263399487</v>
      </c>
      <c r="DE25" s="82">
        <v>0.09092750101255569</v>
      </c>
      <c r="DF25" s="58">
        <v>0.30774942621844203</v>
      </c>
      <c r="DG25" s="26">
        <v>0.06869627829530624</v>
      </c>
      <c r="DH25" s="58">
        <v>0.016808424463345482</v>
      </c>
      <c r="DI25" s="49"/>
      <c r="DJ25" s="49">
        <v>0</v>
      </c>
      <c r="DK25" s="82">
        <f t="shared" si="1"/>
        <v>0</v>
      </c>
      <c r="DL25" s="58">
        <f t="shared" si="2"/>
        <v>0.0032851806849376716</v>
      </c>
      <c r="DM25" s="49">
        <f t="shared" si="34"/>
        <v>0</v>
      </c>
      <c r="DN25" s="41"/>
      <c r="DO25" s="82">
        <v>-0.06248056848245942</v>
      </c>
      <c r="DP25" s="26">
        <v>0.03695306392717562</v>
      </c>
      <c r="DQ25" s="26">
        <f t="shared" si="35"/>
        <v>-0.03470821450928566</v>
      </c>
      <c r="DR25" s="48">
        <f t="shared" si="3"/>
        <v>-0.025527504555283798</v>
      </c>
      <c r="DS25" s="14">
        <f t="shared" si="50"/>
        <v>-0.06023571906456946</v>
      </c>
      <c r="DT25" s="26">
        <v>0.003337834864217246</v>
      </c>
      <c r="DU25" s="58">
        <v>-0.029558883685323147</v>
      </c>
      <c r="DV25" s="49">
        <v>-0.026227213693804013</v>
      </c>
      <c r="DW25" s="58">
        <v>0.020494289006859415</v>
      </c>
      <c r="DX25" s="49"/>
      <c r="DY25" s="26">
        <f t="shared" si="51"/>
        <v>0.09150125205136964</v>
      </c>
      <c r="DZ25" s="40"/>
      <c r="EA25" s="40"/>
      <c r="EB25" s="42">
        <v>51914</v>
      </c>
      <c r="EC25" s="42">
        <v>47662</v>
      </c>
      <c r="ED25" s="42">
        <v>45092</v>
      </c>
      <c r="EE25" s="42">
        <v>2824</v>
      </c>
      <c r="EF25" s="41">
        <v>3488</v>
      </c>
      <c r="EG25" s="41">
        <v>4042</v>
      </c>
      <c r="EH25" s="40">
        <v>4021</v>
      </c>
      <c r="EI25" s="42">
        <v>17851</v>
      </c>
      <c r="EJ25" s="41">
        <v>10874</v>
      </c>
      <c r="EK25" s="41">
        <v>1294</v>
      </c>
      <c r="EL25" s="41">
        <v>222</v>
      </c>
      <c r="EM25" s="43">
        <v>48</v>
      </c>
      <c r="EN25" s="40">
        <v>428</v>
      </c>
      <c r="EO25" s="40"/>
      <c r="EP25" s="40"/>
      <c r="EQ25" s="40"/>
      <c r="ER25" s="40"/>
      <c r="ES25" s="40"/>
      <c r="ET25" s="40">
        <f>SUM(EL25:ES25)</f>
        <v>698</v>
      </c>
      <c r="EU25" s="40">
        <f>SUM(EE25:EK25)+ET25</f>
        <v>45092</v>
      </c>
      <c r="EV25" s="40"/>
      <c r="EW25" s="45">
        <f t="shared" si="5"/>
        <v>0.06262751707619978</v>
      </c>
      <c r="EX25" s="44">
        <f t="shared" si="6"/>
        <v>0.07735296726692097</v>
      </c>
      <c r="EY25" s="44">
        <f t="shared" si="7"/>
        <v>0.08963896034773353</v>
      </c>
      <c r="EZ25" s="46">
        <f t="shared" si="8"/>
        <v>0.08917324580856915</v>
      </c>
      <c r="FA25" s="84">
        <f t="shared" si="9"/>
        <v>0.39587953517253616</v>
      </c>
      <c r="FB25" s="57">
        <f t="shared" si="10"/>
        <v>0.24115142375587686</v>
      </c>
      <c r="FC25" s="57">
        <f t="shared" si="11"/>
        <v>0.028696886365652444</v>
      </c>
      <c r="FD25" s="57">
        <f t="shared" si="12"/>
        <v>0.004923267985451965</v>
      </c>
      <c r="FE25" s="48">
        <f t="shared" si="13"/>
        <v>0.0010644903752328573</v>
      </c>
      <c r="FF25" s="47">
        <f t="shared" si="14"/>
        <v>0.009491705845826311</v>
      </c>
      <c r="FG25" s="47">
        <f t="shared" si="15"/>
        <v>0</v>
      </c>
      <c r="FH25" s="47">
        <f t="shared" si="16"/>
        <v>0</v>
      </c>
      <c r="FI25" s="47">
        <f t="shared" si="17"/>
        <v>0</v>
      </c>
      <c r="FJ25" s="47">
        <f t="shared" si="18"/>
        <v>0</v>
      </c>
      <c r="FK25" s="47">
        <f t="shared" si="19"/>
        <v>0</v>
      </c>
      <c r="FL25" s="47">
        <f>SUM(FD25:FK25)</f>
        <v>0.015479464206511133</v>
      </c>
      <c r="FM25" s="47">
        <f>SUM(EW25:FK25)</f>
        <v>0.9999999999999999</v>
      </c>
      <c r="FN25" s="47">
        <f t="shared" si="36"/>
        <v>0.47323250243945714</v>
      </c>
      <c r="FO25" s="47"/>
      <c r="FP25" s="45">
        <f t="shared" si="20"/>
        <v>0.07735296726692097</v>
      </c>
      <c r="FQ25" s="44">
        <f t="shared" si="21"/>
        <v>0.39587953517253616</v>
      </c>
      <c r="FR25" s="44">
        <f t="shared" si="22"/>
        <v>0</v>
      </c>
      <c r="FS25" s="46">
        <f t="shared" si="23"/>
        <v>0.47323250243945714</v>
      </c>
      <c r="FT25" s="44">
        <f t="shared" si="24"/>
        <v>0.08963896034773353</v>
      </c>
      <c r="FU25" s="44">
        <f t="shared" si="25"/>
        <v>0.08917324580856915</v>
      </c>
      <c r="FV25" s="44">
        <f t="shared" si="26"/>
        <v>0.24115142375587686</v>
      </c>
      <c r="FW25" s="44">
        <f t="shared" si="27"/>
        <v>0.06262751707619978</v>
      </c>
      <c r="FX25" s="44">
        <f t="shared" si="28"/>
        <v>0.028696886365652444</v>
      </c>
      <c r="FY25" s="46">
        <f t="shared" si="37"/>
        <v>0.015479464206511133</v>
      </c>
      <c r="FZ25" s="46">
        <f>SUM(FS25:FY25)</f>
        <v>1</v>
      </c>
      <c r="GA25" s="84"/>
      <c r="GB25" s="45">
        <f t="shared" si="38"/>
        <v>-0.09027588437111202</v>
      </c>
      <c r="GC25" s="44">
        <f t="shared" si="39"/>
        <v>0.08410841926982116</v>
      </c>
      <c r="GD25" s="44">
        <f t="shared" si="40"/>
        <v>-0.03470821450928566</v>
      </c>
      <c r="GE25" s="46">
        <f t="shared" si="41"/>
        <v>-0.040875679610576476</v>
      </c>
      <c r="GF25" s="44">
        <f t="shared" si="42"/>
        <v>0.0014193503224616821</v>
      </c>
      <c r="GG25" s="44">
        <f t="shared" si="43"/>
        <v>-0.027981468897790546</v>
      </c>
      <c r="GH25" s="44">
        <f t="shared" si="44"/>
        <v>0.024903249588804466</v>
      </c>
      <c r="GI25" s="44">
        <f t="shared" si="45"/>
        <v>0.014425527787752954</v>
      </c>
      <c r="GJ25" s="44">
        <f t="shared" si="46"/>
        <v>0.015226296766524207</v>
      </c>
      <c r="GK25" s="46">
        <f t="shared" si="47"/>
        <v>0.01288272404282386</v>
      </c>
      <c r="GL25" s="47"/>
      <c r="GM25" s="40"/>
      <c r="GN25" s="46">
        <f t="shared" si="48"/>
        <v>-0.12498409888039769</v>
      </c>
      <c r="GO25" s="46">
        <v>0.08410841926982116</v>
      </c>
      <c r="GP25" s="46">
        <f t="shared" si="49"/>
        <v>-0.04087567961057653</v>
      </c>
    </row>
    <row r="26" spans="1:198" ht="12" collapsed="1">
      <c r="A26" s="3">
        <v>381</v>
      </c>
      <c r="B26" s="1">
        <v>383</v>
      </c>
      <c r="D26" s="1">
        <v>507</v>
      </c>
      <c r="E26" s="7" t="s">
        <v>211</v>
      </c>
      <c r="F26" s="6" t="s">
        <v>212</v>
      </c>
      <c r="G26" s="8">
        <v>616009</v>
      </c>
      <c r="H26" s="9">
        <v>570144</v>
      </c>
      <c r="I26" s="10">
        <v>534910</v>
      </c>
      <c r="J26" s="6"/>
      <c r="K26" s="9">
        <v>68413</v>
      </c>
      <c r="L26" s="9"/>
      <c r="M26" s="9"/>
      <c r="N26" s="6">
        <v>68413</v>
      </c>
      <c r="O26" s="9">
        <v>154230</v>
      </c>
      <c r="P26" s="9">
        <v>15474</v>
      </c>
      <c r="Q26" s="9"/>
      <c r="R26" s="9">
        <v>169704</v>
      </c>
      <c r="S26" s="6">
        <v>238117</v>
      </c>
      <c r="T26" s="8"/>
      <c r="U26" s="9">
        <v>64741</v>
      </c>
      <c r="V26" s="9"/>
      <c r="W26" s="10"/>
      <c r="X26" s="9">
        <v>64741</v>
      </c>
      <c r="Y26" s="8"/>
      <c r="Z26" s="10">
        <v>97011</v>
      </c>
      <c r="AA26" s="6">
        <v>97011</v>
      </c>
      <c r="AB26" s="9"/>
      <c r="AC26" s="9">
        <v>100643</v>
      </c>
      <c r="AD26" s="6">
        <v>100643</v>
      </c>
      <c r="AE26" s="8"/>
      <c r="AF26" s="10">
        <v>25754</v>
      </c>
      <c r="AG26" s="6">
        <v>25754</v>
      </c>
      <c r="AH26" s="9"/>
      <c r="AI26" s="9">
        <v>8644</v>
      </c>
      <c r="AJ26" s="9"/>
      <c r="AK26" s="9"/>
      <c r="AL26" s="6">
        <v>8644</v>
      </c>
      <c r="AM26" s="8"/>
      <c r="AN26" s="9"/>
      <c r="AO26" s="9"/>
      <c r="AP26" s="9"/>
      <c r="AQ26" s="10"/>
      <c r="AR26" s="10">
        <v>0</v>
      </c>
      <c r="AS26" s="9"/>
      <c r="AT26" s="12">
        <v>0.12789628161746835</v>
      </c>
      <c r="AU26" s="11">
        <v>0.2883288777551364</v>
      </c>
      <c r="AV26" s="11">
        <v>0.028928230917350584</v>
      </c>
      <c r="AW26" s="13">
        <f t="shared" si="0"/>
        <v>0.4451533902899553</v>
      </c>
      <c r="AX26" s="11">
        <v>0.12103157540520836</v>
      </c>
      <c r="AY26" s="11">
        <v>0.18135948103419267</v>
      </c>
      <c r="AZ26" s="11">
        <v>0.1881494083116786</v>
      </c>
      <c r="BA26" s="11">
        <v>0.048146417154287635</v>
      </c>
      <c r="BB26" s="11">
        <v>0.01615972780467742</v>
      </c>
      <c r="BC26" s="13">
        <f t="shared" si="30"/>
        <v>0</v>
      </c>
      <c r="BD26" s="13"/>
      <c r="BE26" s="6"/>
      <c r="BF26" s="6"/>
      <c r="BG26" s="9"/>
      <c r="BH26" s="9"/>
      <c r="BI26" s="6">
        <v>541060</v>
      </c>
      <c r="BJ26" s="6"/>
      <c r="BK26" s="9">
        <v>76435</v>
      </c>
      <c r="BL26" s="9">
        <v>141140</v>
      </c>
      <c r="BM26" s="9">
        <v>49061</v>
      </c>
      <c r="BN26" s="9">
        <v>108748</v>
      </c>
      <c r="BO26" s="9">
        <v>0</v>
      </c>
      <c r="BP26" s="9">
        <v>0</v>
      </c>
      <c r="BQ26" s="9">
        <v>148731</v>
      </c>
      <c r="BR26" s="9">
        <v>11650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1801</v>
      </c>
      <c r="CE26" s="9">
        <v>1538</v>
      </c>
      <c r="CF26" s="9">
        <v>109</v>
      </c>
      <c r="CG26" s="9">
        <v>1847</v>
      </c>
      <c r="CH26" s="9">
        <v>0</v>
      </c>
      <c r="CI26" s="9">
        <v>0</v>
      </c>
      <c r="CJ26" s="9">
        <v>0</v>
      </c>
      <c r="CK26" s="6"/>
      <c r="CL26" s="8">
        <v>49061</v>
      </c>
      <c r="CM26" s="10">
        <v>141140</v>
      </c>
      <c r="CN26" s="9">
        <v>190201</v>
      </c>
      <c r="CO26" s="6">
        <v>11650</v>
      </c>
      <c r="CP26" s="6">
        <v>0</v>
      </c>
      <c r="CQ26" s="6">
        <f t="shared" si="31"/>
        <v>0</v>
      </c>
      <c r="CR26" s="6">
        <f t="shared" si="32"/>
        <v>0</v>
      </c>
      <c r="CS26" s="9">
        <v>76435</v>
      </c>
      <c r="CT26" s="9"/>
      <c r="CU26" s="9"/>
      <c r="CV26" s="9">
        <v>108748</v>
      </c>
      <c r="CW26" s="9">
        <v>148731</v>
      </c>
      <c r="CX26" s="6">
        <f t="shared" si="33"/>
        <v>5295</v>
      </c>
      <c r="CY26" s="6"/>
      <c r="CZ26" s="66">
        <v>0.09067571064207297</v>
      </c>
      <c r="DA26" s="66">
        <v>0.26085831515913205</v>
      </c>
      <c r="DB26" s="66"/>
      <c r="DC26" s="14">
        <v>0.351534025801205</v>
      </c>
      <c r="DD26" s="80">
        <v>0.14126899050012937</v>
      </c>
      <c r="DE26" s="80"/>
      <c r="DF26" s="66">
        <v>0.27488818245665914</v>
      </c>
      <c r="DG26" s="15"/>
      <c r="DH26" s="66">
        <v>0.021531807932576794</v>
      </c>
      <c r="DI26" s="14">
        <v>0.20099064798728422</v>
      </c>
      <c r="DJ26" s="14">
        <v>0</v>
      </c>
      <c r="DK26" s="80">
        <f t="shared" si="1"/>
        <v>0</v>
      </c>
      <c r="DL26" s="66">
        <f t="shared" si="2"/>
        <v>0</v>
      </c>
      <c r="DM26" s="14">
        <f t="shared" si="34"/>
        <v>0.009786345322145418</v>
      </c>
      <c r="DN26" s="9"/>
      <c r="DO26" s="80">
        <v>-0.037220570975395384</v>
      </c>
      <c r="DP26" s="15">
        <v>-0.027470562596004333</v>
      </c>
      <c r="DQ26" s="15">
        <f t="shared" si="35"/>
        <v>-0.028928230917350584</v>
      </c>
      <c r="DR26" s="15">
        <f t="shared" si="3"/>
        <v>-0.06469113357139972</v>
      </c>
      <c r="DS26" s="14">
        <f t="shared" si="50"/>
        <v>-0.0936193644887503</v>
      </c>
      <c r="DT26" s="15">
        <v>0.005372080127899373</v>
      </c>
      <c r="DU26" s="66">
        <v>0.02023741509492101</v>
      </c>
      <c r="DV26" s="14"/>
      <c r="DW26" s="66"/>
      <c r="DX26" s="14">
        <v>0.02851525020119608</v>
      </c>
      <c r="DY26" s="15">
        <f t="shared" si="51"/>
        <v>0.08673877414498055</v>
      </c>
      <c r="DZ26" s="6"/>
      <c r="EA26" s="6"/>
      <c r="EB26" s="8">
        <v>634734</v>
      </c>
      <c r="EC26" s="8">
        <v>588158</v>
      </c>
      <c r="ED26" s="8">
        <v>554454</v>
      </c>
      <c r="EE26" s="8">
        <v>33244</v>
      </c>
      <c r="EF26" s="9">
        <v>34020</v>
      </c>
      <c r="EG26" s="9">
        <v>68713</v>
      </c>
      <c r="EH26" s="6">
        <v>98194</v>
      </c>
      <c r="EI26" s="8">
        <v>174030</v>
      </c>
      <c r="EJ26" s="9">
        <v>125962</v>
      </c>
      <c r="EK26" s="9">
        <v>14253</v>
      </c>
      <c r="EL26" s="9">
        <v>1415</v>
      </c>
      <c r="EM26" s="10">
        <v>714</v>
      </c>
      <c r="EN26" s="6">
        <v>3909</v>
      </c>
      <c r="EO26" s="6"/>
      <c r="EP26" s="6"/>
      <c r="EQ26" s="6"/>
      <c r="ER26" s="6"/>
      <c r="ES26" s="6"/>
      <c r="ET26" s="6">
        <f>SUM(EL26:ES26)</f>
        <v>6038</v>
      </c>
      <c r="EU26" s="6">
        <f>SUM(EE26:EK26)+ET26</f>
        <v>554454</v>
      </c>
      <c r="EV26" s="6"/>
      <c r="EW26" s="12">
        <f t="shared" si="5"/>
        <v>0.059958084890721325</v>
      </c>
      <c r="EX26" s="11">
        <f t="shared" si="6"/>
        <v>0.061357659968184916</v>
      </c>
      <c r="EY26" s="11">
        <f t="shared" si="7"/>
        <v>0.12392912667236597</v>
      </c>
      <c r="EZ26" s="13">
        <f t="shared" si="8"/>
        <v>0.1771003545830673</v>
      </c>
      <c r="FA26" s="80">
        <f t="shared" si="9"/>
        <v>0.31387635403478015</v>
      </c>
      <c r="FB26" s="66">
        <f t="shared" si="10"/>
        <v>0.2271820565817904</v>
      </c>
      <c r="FC26" s="66">
        <f t="shared" si="11"/>
        <v>0.025706370591609042</v>
      </c>
      <c r="FD26" s="66">
        <f t="shared" si="12"/>
        <v>0.002552060225014158</v>
      </c>
      <c r="FE26" s="15">
        <f t="shared" si="13"/>
        <v>0.0012877533573569674</v>
      </c>
      <c r="FF26" s="14">
        <f t="shared" si="14"/>
        <v>0.007050179095109784</v>
      </c>
      <c r="FG26" s="14">
        <f t="shared" si="15"/>
        <v>0</v>
      </c>
      <c r="FH26" s="14">
        <f t="shared" si="16"/>
        <v>0</v>
      </c>
      <c r="FI26" s="14">
        <f t="shared" si="17"/>
        <v>0</v>
      </c>
      <c r="FJ26" s="14">
        <f t="shared" si="18"/>
        <v>0</v>
      </c>
      <c r="FK26" s="14">
        <f t="shared" si="19"/>
        <v>0</v>
      </c>
      <c r="FL26" s="14">
        <f>SUM(FD26:FK26)</f>
        <v>0.01088999267748091</v>
      </c>
      <c r="FM26" s="14">
        <f>SUM(EW26:FK26)</f>
        <v>1</v>
      </c>
      <c r="FN26" s="14">
        <f t="shared" si="36"/>
        <v>0.3752340140029651</v>
      </c>
      <c r="FO26" s="14"/>
      <c r="FP26" s="12">
        <f t="shared" si="20"/>
        <v>0.061357659968184916</v>
      </c>
      <c r="FQ26" s="11">
        <f t="shared" si="21"/>
        <v>0.31387635403478015</v>
      </c>
      <c r="FR26" s="11">
        <f t="shared" si="22"/>
        <v>0</v>
      </c>
      <c r="FS26" s="13">
        <f t="shared" si="23"/>
        <v>0.3752340140029651</v>
      </c>
      <c r="FT26" s="11">
        <f t="shared" si="24"/>
        <v>0.12392912667236597</v>
      </c>
      <c r="FU26" s="11">
        <f t="shared" si="25"/>
        <v>0.1771003545830673</v>
      </c>
      <c r="FV26" s="11">
        <f t="shared" si="26"/>
        <v>0.2271820565817904</v>
      </c>
      <c r="FW26" s="11">
        <f t="shared" si="27"/>
        <v>0.059958084890721325</v>
      </c>
      <c r="FX26" s="11">
        <f t="shared" si="28"/>
        <v>0.025706370591609042</v>
      </c>
      <c r="FY26" s="13">
        <f t="shared" si="37"/>
        <v>0.01088999267748091</v>
      </c>
      <c r="FZ26" s="13">
        <f>SUM(FS26:FY26)</f>
        <v>1</v>
      </c>
      <c r="GA26" s="80"/>
      <c r="GB26" s="12">
        <f t="shared" si="38"/>
        <v>-0.06653862164928344</v>
      </c>
      <c r="GC26" s="11">
        <f t="shared" si="39"/>
        <v>0.025547476279643766</v>
      </c>
      <c r="GD26" s="11">
        <f t="shared" si="40"/>
        <v>-0.028928230917350584</v>
      </c>
      <c r="GE26" s="13">
        <f t="shared" si="41"/>
        <v>-0.06991937628699024</v>
      </c>
      <c r="GF26" s="11">
        <f t="shared" si="42"/>
        <v>0.0028975512671576137</v>
      </c>
      <c r="GG26" s="11">
        <f t="shared" si="43"/>
        <v>-0.004259126451125361</v>
      </c>
      <c r="GH26" s="11">
        <f t="shared" si="44"/>
        <v>0.0390326482701118</v>
      </c>
      <c r="GI26" s="11">
        <f t="shared" si="45"/>
        <v>0.01181166773643369</v>
      </c>
      <c r="GJ26" s="11">
        <f t="shared" si="46"/>
        <v>0.009546642786931622</v>
      </c>
      <c r="GK26" s="13">
        <f t="shared" si="47"/>
        <v>0.01088999267748091</v>
      </c>
      <c r="GL26" s="14"/>
      <c r="GM26" s="6"/>
      <c r="GN26" s="13">
        <f t="shared" si="48"/>
        <v>-0.09546685256663402</v>
      </c>
      <c r="GO26" s="13">
        <v>0.025547476279643766</v>
      </c>
      <c r="GP26" s="13">
        <f t="shared" si="49"/>
        <v>-0.06991937628699026</v>
      </c>
    </row>
    <row r="27" spans="1:198" ht="12" hidden="1" outlineLevel="1" collapsed="1">
      <c r="A27" s="3">
        <v>382</v>
      </c>
      <c r="B27" s="1">
        <v>384</v>
      </c>
      <c r="D27" s="1">
        <v>508</v>
      </c>
      <c r="E27" s="7" t="s">
        <v>213</v>
      </c>
      <c r="F27" s="6" t="s">
        <v>214</v>
      </c>
      <c r="G27" s="8">
        <v>309444</v>
      </c>
      <c r="H27" s="9">
        <v>284902</v>
      </c>
      <c r="I27" s="10">
        <v>268525</v>
      </c>
      <c r="J27" s="6"/>
      <c r="K27" s="9">
        <v>34798</v>
      </c>
      <c r="L27" s="9"/>
      <c r="M27" s="9"/>
      <c r="N27" s="6">
        <v>34798</v>
      </c>
      <c r="O27" s="9">
        <v>79685</v>
      </c>
      <c r="P27" s="9">
        <v>8512</v>
      </c>
      <c r="Q27" s="9"/>
      <c r="R27" s="9">
        <v>88197</v>
      </c>
      <c r="S27" s="6">
        <v>122995</v>
      </c>
      <c r="T27" s="8"/>
      <c r="U27" s="9">
        <v>27644</v>
      </c>
      <c r="V27" s="9"/>
      <c r="W27" s="10"/>
      <c r="X27" s="9">
        <v>27644</v>
      </c>
      <c r="Y27" s="8"/>
      <c r="Z27" s="10">
        <v>52772</v>
      </c>
      <c r="AA27" s="6">
        <v>52772</v>
      </c>
      <c r="AB27" s="9"/>
      <c r="AC27" s="9">
        <v>46160</v>
      </c>
      <c r="AD27" s="6">
        <v>46160</v>
      </c>
      <c r="AE27" s="8"/>
      <c r="AF27" s="10">
        <v>14220</v>
      </c>
      <c r="AG27" s="6">
        <v>14220</v>
      </c>
      <c r="AH27" s="9"/>
      <c r="AI27" s="9">
        <v>4734</v>
      </c>
      <c r="AJ27" s="9"/>
      <c r="AK27" s="9"/>
      <c r="AL27" s="6">
        <v>4734</v>
      </c>
      <c r="AM27" s="8"/>
      <c r="AN27" s="9"/>
      <c r="AO27" s="9"/>
      <c r="AP27" s="9"/>
      <c r="AQ27" s="10"/>
      <c r="AR27" s="10">
        <v>0</v>
      </c>
      <c r="AS27" s="9"/>
      <c r="AT27" s="12">
        <v>0.12958942370356577</v>
      </c>
      <c r="AU27" s="11">
        <v>0.2967507680849083</v>
      </c>
      <c r="AV27" s="11">
        <v>0.031699096918350246</v>
      </c>
      <c r="AW27" s="13">
        <f t="shared" si="0"/>
        <v>0.4580392887068243</v>
      </c>
      <c r="AX27" s="11">
        <v>0.1029475840238339</v>
      </c>
      <c r="AY27" s="11">
        <v>0.196525463178475</v>
      </c>
      <c r="AZ27" s="11">
        <v>0.17190205753654222</v>
      </c>
      <c r="BA27" s="11">
        <v>0.052955963131924404</v>
      </c>
      <c r="BB27" s="11">
        <v>0.01762964342240015</v>
      </c>
      <c r="BC27" s="13">
        <f t="shared" si="30"/>
        <v>0</v>
      </c>
      <c r="BD27" s="13"/>
      <c r="BE27" s="6"/>
      <c r="BF27" s="6"/>
      <c r="BG27" s="9"/>
      <c r="BH27" s="9"/>
      <c r="BI27" s="6">
        <v>271246</v>
      </c>
      <c r="BJ27" s="6"/>
      <c r="BK27" s="9">
        <v>28608</v>
      </c>
      <c r="BL27" s="9">
        <v>74985</v>
      </c>
      <c r="BM27" s="9">
        <v>25470</v>
      </c>
      <c r="BN27" s="9">
        <v>58277</v>
      </c>
      <c r="BO27" s="9">
        <v>0</v>
      </c>
      <c r="BP27" s="9">
        <v>0</v>
      </c>
      <c r="BQ27" s="9">
        <v>73667</v>
      </c>
      <c r="BR27" s="9">
        <v>6745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1538</v>
      </c>
      <c r="CF27" s="9">
        <v>109</v>
      </c>
      <c r="CG27" s="9">
        <v>1847</v>
      </c>
      <c r="CH27" s="9">
        <v>0</v>
      </c>
      <c r="CI27" s="9">
        <v>0</v>
      </c>
      <c r="CJ27" s="9">
        <v>0</v>
      </c>
      <c r="CK27" s="6"/>
      <c r="CL27" s="8">
        <v>25470</v>
      </c>
      <c r="CM27" s="10">
        <v>74985</v>
      </c>
      <c r="CN27" s="9">
        <v>100455</v>
      </c>
      <c r="CO27" s="6">
        <v>6745</v>
      </c>
      <c r="CP27" s="6">
        <v>0</v>
      </c>
      <c r="CQ27" s="6">
        <f t="shared" si="31"/>
        <v>0</v>
      </c>
      <c r="CR27" s="6">
        <f t="shared" si="32"/>
        <v>0</v>
      </c>
      <c r="CS27" s="9">
        <v>28608</v>
      </c>
      <c r="CT27" s="9">
        <v>0</v>
      </c>
      <c r="CU27" s="9">
        <v>0</v>
      </c>
      <c r="CV27" s="9">
        <v>58277</v>
      </c>
      <c r="CW27" s="9">
        <v>73667</v>
      </c>
      <c r="CX27" s="6">
        <f t="shared" si="33"/>
        <v>3494</v>
      </c>
      <c r="CY27" s="6"/>
      <c r="CZ27" s="66">
        <v>0.09390000221201418</v>
      </c>
      <c r="DA27" s="66">
        <v>0.2764464729433798</v>
      </c>
      <c r="DB27" s="66"/>
      <c r="DC27" s="14">
        <v>0.370346475155394</v>
      </c>
      <c r="DD27" s="80">
        <v>0.10546883640680416</v>
      </c>
      <c r="DE27" s="80"/>
      <c r="DF27" s="66">
        <v>0.2715874151139556</v>
      </c>
      <c r="DG27" s="15"/>
      <c r="DH27" s="66">
        <v>0.024866726145270347</v>
      </c>
      <c r="DI27" s="14">
        <v>0.2148492512331979</v>
      </c>
      <c r="DJ27" s="14">
        <v>0</v>
      </c>
      <c r="DK27" s="80">
        <f t="shared" si="1"/>
        <v>0</v>
      </c>
      <c r="DL27" s="66">
        <f t="shared" si="2"/>
        <v>0</v>
      </c>
      <c r="DM27" s="14">
        <f t="shared" si="34"/>
        <v>0.012881295945377996</v>
      </c>
      <c r="DN27" s="9"/>
      <c r="DO27" s="80">
        <v>-0.03568942149155159</v>
      </c>
      <c r="DP27" s="15">
        <v>-0.020304295141528483</v>
      </c>
      <c r="DQ27" s="15">
        <f t="shared" si="35"/>
        <v>-0.031699096918350246</v>
      </c>
      <c r="DR27" s="15">
        <f t="shared" si="3"/>
        <v>-0.05599371663308008</v>
      </c>
      <c r="DS27" s="14">
        <f t="shared" si="50"/>
        <v>-0.08769281355143033</v>
      </c>
      <c r="DT27" s="15">
        <v>0.007237082722870197</v>
      </c>
      <c r="DU27" s="66">
        <v>0.0025212523829702543</v>
      </c>
      <c r="DV27" s="14"/>
      <c r="DW27" s="66"/>
      <c r="DX27" s="14">
        <v>0.03463217507720151</v>
      </c>
      <c r="DY27" s="15">
        <f t="shared" si="51"/>
        <v>0.0996853575774134</v>
      </c>
      <c r="DZ27" s="6"/>
      <c r="EA27" s="6"/>
      <c r="EB27" s="8">
        <f>SUM(EB28:EB32)</f>
        <v>317989</v>
      </c>
      <c r="EC27" s="8">
        <f>SUM(EC28:EC32)</f>
        <v>293269</v>
      </c>
      <c r="ED27" s="8">
        <f>SUM(ED28:ED32)</f>
        <v>277427</v>
      </c>
      <c r="EE27" s="8">
        <f>SUM(EE28:EE32)</f>
        <v>17712</v>
      </c>
      <c r="EF27" s="9">
        <f>SUM(EF28:EF32)</f>
        <v>17299</v>
      </c>
      <c r="EG27" s="9">
        <f>SUM(EG28:EG32)</f>
        <v>29810</v>
      </c>
      <c r="EH27" s="6">
        <f>SUM(EH28:EH32)</f>
        <v>53035</v>
      </c>
      <c r="EI27" s="8">
        <f>SUM(EI28:EI32)</f>
        <v>89835</v>
      </c>
      <c r="EJ27" s="9">
        <f>SUM(EJ28:EJ32)</f>
        <v>58328</v>
      </c>
      <c r="EK27" s="9">
        <f>SUM(EK28:EK32)</f>
        <v>8087</v>
      </c>
      <c r="EL27" s="9">
        <f>SUM(EL28:EL32)</f>
        <v>783</v>
      </c>
      <c r="EM27" s="10">
        <f>SUM(EM28:EM32)</f>
        <v>350</v>
      </c>
      <c r="EN27" s="6">
        <f>SUM(EN28:EN32)</f>
        <v>2188</v>
      </c>
      <c r="EO27" s="6">
        <f>SUM(EO28:EO32)</f>
        <v>0</v>
      </c>
      <c r="EP27" s="6">
        <f>SUM(EP28:EP32)</f>
        <v>0</v>
      </c>
      <c r="EQ27" s="6">
        <f>SUM(EQ28:EQ32)</f>
        <v>0</v>
      </c>
      <c r="ER27" s="6">
        <f>SUM(ER28:ER32)</f>
        <v>0</v>
      </c>
      <c r="ES27" s="6">
        <f>SUM(ES28:ES32)</f>
        <v>0</v>
      </c>
      <c r="ET27" s="6">
        <f>SUM(EL27:ES27)</f>
        <v>3321</v>
      </c>
      <c r="EU27" s="6">
        <f>SUM(EE27:EK27)+ET27</f>
        <v>277427</v>
      </c>
      <c r="EV27" s="6"/>
      <c r="EW27" s="12">
        <f t="shared" si="5"/>
        <v>0.06384382197839432</v>
      </c>
      <c r="EX27" s="11">
        <f t="shared" si="6"/>
        <v>0.0623551420734103</v>
      </c>
      <c r="EY27" s="11">
        <f t="shared" si="7"/>
        <v>0.10745168999412458</v>
      </c>
      <c r="EZ27" s="13">
        <f t="shared" si="8"/>
        <v>0.19116740620055006</v>
      </c>
      <c r="FA27" s="80">
        <f t="shared" si="9"/>
        <v>0.3238149134727334</v>
      </c>
      <c r="FB27" s="66">
        <f t="shared" si="10"/>
        <v>0.21024629902641054</v>
      </c>
      <c r="FC27" s="66">
        <f t="shared" si="11"/>
        <v>0.029150010633427894</v>
      </c>
      <c r="FD27" s="66">
        <f t="shared" si="12"/>
        <v>0.002822364081361944</v>
      </c>
      <c r="FE27" s="15">
        <f t="shared" si="13"/>
        <v>0.0012615931398169608</v>
      </c>
      <c r="FF27" s="14">
        <f t="shared" si="14"/>
        <v>0.00788675939977003</v>
      </c>
      <c r="FG27" s="14">
        <f t="shared" si="15"/>
        <v>0</v>
      </c>
      <c r="FH27" s="14">
        <f t="shared" si="16"/>
        <v>0</v>
      </c>
      <c r="FI27" s="14">
        <f t="shared" si="17"/>
        <v>0</v>
      </c>
      <c r="FJ27" s="14">
        <f t="shared" si="18"/>
        <v>0</v>
      </c>
      <c r="FK27" s="14">
        <f t="shared" si="19"/>
        <v>0</v>
      </c>
      <c r="FL27" s="14">
        <f>SUM(FD27:FK27)</f>
        <v>0.011970716620948934</v>
      </c>
      <c r="FM27" s="14">
        <f>SUM(EW27:FK27)</f>
        <v>1.0000000000000002</v>
      </c>
      <c r="FN27" s="14">
        <f t="shared" si="36"/>
        <v>0.3861700555461437</v>
      </c>
      <c r="FO27" s="14"/>
      <c r="FP27" s="12">
        <f t="shared" si="20"/>
        <v>0.0623551420734103</v>
      </c>
      <c r="FQ27" s="11">
        <f t="shared" si="21"/>
        <v>0.3238149134727334</v>
      </c>
      <c r="FR27" s="11">
        <f t="shared" si="22"/>
        <v>0</v>
      </c>
      <c r="FS27" s="13">
        <f t="shared" si="23"/>
        <v>0.3861700555461437</v>
      </c>
      <c r="FT27" s="11">
        <f t="shared" si="24"/>
        <v>0.10745168999412458</v>
      </c>
      <c r="FU27" s="11">
        <f t="shared" si="25"/>
        <v>0.19116740620055006</v>
      </c>
      <c r="FV27" s="11">
        <f t="shared" si="26"/>
        <v>0.21024629902641054</v>
      </c>
      <c r="FW27" s="11">
        <f t="shared" si="27"/>
        <v>0.06384382197839432</v>
      </c>
      <c r="FX27" s="11">
        <f t="shared" si="28"/>
        <v>0.029150010633427894</v>
      </c>
      <c r="FY27" s="13">
        <f t="shared" si="37"/>
        <v>0.011970716620948934</v>
      </c>
      <c r="FZ27" s="13">
        <f>SUM(FS27:FY27)</f>
        <v>1</v>
      </c>
      <c r="GA27" s="80"/>
      <c r="GB27" s="12">
        <f t="shared" si="38"/>
        <v>-0.06723428163015546</v>
      </c>
      <c r="GC27" s="11">
        <f t="shared" si="39"/>
        <v>0.02706414538782509</v>
      </c>
      <c r="GD27" s="11">
        <f t="shared" si="40"/>
        <v>-0.031699096918350246</v>
      </c>
      <c r="GE27" s="13">
        <f t="shared" si="41"/>
        <v>-0.07186923316068061</v>
      </c>
      <c r="GF27" s="11">
        <f t="shared" si="42"/>
        <v>0.0045041059702906755</v>
      </c>
      <c r="GG27" s="11">
        <f t="shared" si="43"/>
        <v>-0.005358056977924935</v>
      </c>
      <c r="GH27" s="11">
        <f t="shared" si="44"/>
        <v>0.038344241489868314</v>
      </c>
      <c r="GI27" s="11">
        <f t="shared" si="45"/>
        <v>0.010887858846469915</v>
      </c>
      <c r="GJ27" s="11">
        <f t="shared" si="46"/>
        <v>0.011520367211027744</v>
      </c>
      <c r="GK27" s="13">
        <f t="shared" si="47"/>
        <v>0.011970716620948934</v>
      </c>
      <c r="GL27" s="14"/>
      <c r="GM27" s="6"/>
      <c r="GN27" s="13">
        <f t="shared" si="48"/>
        <v>-0.0989333785485057</v>
      </c>
      <c r="GO27" s="13">
        <v>0.02706414538782509</v>
      </c>
      <c r="GP27" s="13">
        <f t="shared" si="49"/>
        <v>-0.07186923316068061</v>
      </c>
    </row>
    <row r="28" spans="1:198" s="156" customFormat="1" ht="12" hidden="1" outlineLevel="2">
      <c r="A28" s="155">
        <v>383</v>
      </c>
      <c r="B28" s="41">
        <v>385</v>
      </c>
      <c r="C28" s="41">
        <v>1</v>
      </c>
      <c r="D28" s="41"/>
      <c r="E28" s="147">
        <v>71004</v>
      </c>
      <c r="F28" s="40" t="s">
        <v>215</v>
      </c>
      <c r="G28" s="42">
        <v>88766</v>
      </c>
      <c r="H28" s="41">
        <v>81218</v>
      </c>
      <c r="I28" s="43">
        <v>76424</v>
      </c>
      <c r="J28" s="40"/>
      <c r="K28" s="41">
        <v>12120</v>
      </c>
      <c r="L28" s="41"/>
      <c r="M28" s="41"/>
      <c r="N28" s="40">
        <v>12120</v>
      </c>
      <c r="O28" s="41">
        <v>23473</v>
      </c>
      <c r="P28" s="41">
        <v>2506</v>
      </c>
      <c r="Q28" s="41"/>
      <c r="R28" s="41">
        <v>25979</v>
      </c>
      <c r="S28" s="40">
        <v>38099</v>
      </c>
      <c r="T28" s="42"/>
      <c r="U28" s="41">
        <v>6323</v>
      </c>
      <c r="V28" s="41"/>
      <c r="W28" s="43"/>
      <c r="X28" s="41">
        <v>6323</v>
      </c>
      <c r="Y28" s="42"/>
      <c r="Z28" s="43">
        <v>15429</v>
      </c>
      <c r="AA28" s="40">
        <v>15429</v>
      </c>
      <c r="AB28" s="41"/>
      <c r="AC28" s="41">
        <v>12428</v>
      </c>
      <c r="AD28" s="40">
        <v>12428</v>
      </c>
      <c r="AE28" s="42"/>
      <c r="AF28" s="43">
        <v>3357</v>
      </c>
      <c r="AG28" s="40">
        <v>3357</v>
      </c>
      <c r="AH28" s="41"/>
      <c r="AI28" s="41">
        <v>788</v>
      </c>
      <c r="AJ28" s="41"/>
      <c r="AK28" s="41"/>
      <c r="AL28" s="40">
        <v>788</v>
      </c>
      <c r="AM28" s="42"/>
      <c r="AN28" s="41"/>
      <c r="AO28" s="41"/>
      <c r="AP28" s="41"/>
      <c r="AQ28" s="43"/>
      <c r="AR28" s="43">
        <v>0</v>
      </c>
      <c r="AS28" s="41"/>
      <c r="AT28" s="45">
        <v>0.15858892494504345</v>
      </c>
      <c r="AU28" s="44">
        <v>0.30714173558044594</v>
      </c>
      <c r="AV28" s="44">
        <v>0.032790746362399245</v>
      </c>
      <c r="AW28" s="46">
        <f t="shared" si="0"/>
        <v>0.49852140688788865</v>
      </c>
      <c r="AX28" s="44">
        <v>0.08273578980424998</v>
      </c>
      <c r="AY28" s="44">
        <v>0.2018868418297917</v>
      </c>
      <c r="AZ28" s="44">
        <v>0.16261907254265676</v>
      </c>
      <c r="BA28" s="44">
        <v>0.04392599183502564</v>
      </c>
      <c r="BB28" s="44">
        <v>0.010310897100387312</v>
      </c>
      <c r="BC28" s="46">
        <f t="shared" si="30"/>
        <v>0</v>
      </c>
      <c r="BD28" s="46"/>
      <c r="BE28" s="40"/>
      <c r="BF28" s="40"/>
      <c r="BG28" s="18"/>
      <c r="BH28" s="18"/>
      <c r="BI28" s="19">
        <v>77762</v>
      </c>
      <c r="BJ28" s="40"/>
      <c r="BK28" s="18">
        <v>6628</v>
      </c>
      <c r="BL28" s="18">
        <v>24115</v>
      </c>
      <c r="BM28" s="18">
        <v>9129</v>
      </c>
      <c r="BN28" s="18">
        <v>16304</v>
      </c>
      <c r="BO28" s="18">
        <v>0</v>
      </c>
      <c r="BP28" s="18">
        <v>0</v>
      </c>
      <c r="BQ28" s="18">
        <v>18858</v>
      </c>
      <c r="BR28" s="18">
        <v>881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1847</v>
      </c>
      <c r="CH28" s="18">
        <v>0</v>
      </c>
      <c r="CI28" s="18">
        <v>0</v>
      </c>
      <c r="CJ28" s="18">
        <v>0</v>
      </c>
      <c r="CK28" s="19"/>
      <c r="CL28" s="17">
        <v>9129</v>
      </c>
      <c r="CM28" s="20">
        <v>24115</v>
      </c>
      <c r="CN28" s="18">
        <v>33244</v>
      </c>
      <c r="CO28" s="19">
        <v>881</v>
      </c>
      <c r="CP28" s="19">
        <v>0</v>
      </c>
      <c r="CQ28" s="19">
        <f t="shared" si="31"/>
        <v>0</v>
      </c>
      <c r="CR28" s="19">
        <f t="shared" si="32"/>
        <v>0</v>
      </c>
      <c r="CS28" s="18">
        <v>6628</v>
      </c>
      <c r="CT28" s="18">
        <v>0</v>
      </c>
      <c r="CU28" s="18">
        <v>0</v>
      </c>
      <c r="CV28" s="41">
        <v>16304</v>
      </c>
      <c r="CW28" s="18">
        <v>18858</v>
      </c>
      <c r="CX28" s="19">
        <f t="shared" si="33"/>
        <v>1847</v>
      </c>
      <c r="CY28" s="40"/>
      <c r="CZ28" s="58">
        <v>0.11739667189629896</v>
      </c>
      <c r="DA28" s="58">
        <v>0.31011290861860547</v>
      </c>
      <c r="DB28" s="58"/>
      <c r="DC28" s="49">
        <v>0.42750958051490445</v>
      </c>
      <c r="DD28" s="82">
        <v>0.08523443327074921</v>
      </c>
      <c r="DE28" s="82"/>
      <c r="DF28" s="58">
        <v>0.24250919472235796</v>
      </c>
      <c r="DG28" s="26"/>
      <c r="DH28" s="58">
        <v>0.011329441115197654</v>
      </c>
      <c r="DI28" s="49">
        <v>0.2096653892646794</v>
      </c>
      <c r="DJ28" s="49">
        <v>0</v>
      </c>
      <c r="DK28" s="82">
        <f t="shared" si="1"/>
        <v>0</v>
      </c>
      <c r="DL28" s="58">
        <f t="shared" si="2"/>
        <v>0</v>
      </c>
      <c r="DM28" s="49">
        <f t="shared" si="34"/>
        <v>0.023751961112111315</v>
      </c>
      <c r="DN28" s="41"/>
      <c r="DO28" s="82">
        <v>-0.04119225304874449</v>
      </c>
      <c r="DP28" s="26">
        <v>0.0029711730381595247</v>
      </c>
      <c r="DQ28" s="26">
        <f t="shared" si="35"/>
        <v>-0.032790746362399245</v>
      </c>
      <c r="DR28" s="48">
        <f t="shared" si="3"/>
        <v>-0.03822108001058497</v>
      </c>
      <c r="DS28" s="14">
        <f t="shared" si="50"/>
        <v>-0.07101182637298421</v>
      </c>
      <c r="DT28" s="26">
        <v>0.0010185440148103419</v>
      </c>
      <c r="DU28" s="58">
        <v>0.002498643466499237</v>
      </c>
      <c r="DV28" s="49"/>
      <c r="DW28" s="58"/>
      <c r="DX28" s="47">
        <v>0.036147444400137924</v>
      </c>
      <c r="DY28" s="26">
        <f t="shared" si="51"/>
        <v>0.0798901221797012</v>
      </c>
      <c r="DZ28" s="40"/>
      <c r="EA28" s="40"/>
      <c r="EB28" s="42">
        <v>91269</v>
      </c>
      <c r="EC28" s="42">
        <v>83695</v>
      </c>
      <c r="ED28" s="42">
        <v>79306</v>
      </c>
      <c r="EE28" s="42">
        <v>4504</v>
      </c>
      <c r="EF28" s="41">
        <v>6293</v>
      </c>
      <c r="EG28" s="41">
        <v>7041</v>
      </c>
      <c r="EH28" s="40">
        <v>16872</v>
      </c>
      <c r="EI28" s="42">
        <v>26134</v>
      </c>
      <c r="EJ28" s="41">
        <v>16075</v>
      </c>
      <c r="EK28" s="41">
        <v>1464</v>
      </c>
      <c r="EL28" s="41">
        <v>246</v>
      </c>
      <c r="EM28" s="43">
        <v>103</v>
      </c>
      <c r="EN28" s="41">
        <v>574</v>
      </c>
      <c r="EO28" s="40"/>
      <c r="EP28" s="40"/>
      <c r="EQ28" s="40"/>
      <c r="ER28" s="40"/>
      <c r="ES28" s="40"/>
      <c r="ET28" s="40">
        <f>SUM(EL28:ES28)</f>
        <v>923</v>
      </c>
      <c r="EU28" s="40">
        <f>SUM(EE28:EK28)+ET28</f>
        <v>79306</v>
      </c>
      <c r="EV28" s="40"/>
      <c r="EW28" s="45">
        <f t="shared" si="5"/>
        <v>0.05679267646836305</v>
      </c>
      <c r="EX28" s="44">
        <f t="shared" si="6"/>
        <v>0.07935086878672484</v>
      </c>
      <c r="EY28" s="44">
        <f t="shared" si="7"/>
        <v>0.08878268983431266</v>
      </c>
      <c r="EZ28" s="46">
        <f t="shared" si="8"/>
        <v>0.21274556780067083</v>
      </c>
      <c r="FA28" s="84">
        <f t="shared" si="9"/>
        <v>0.32953370488992006</v>
      </c>
      <c r="FB28" s="57">
        <f t="shared" si="10"/>
        <v>0.20269588681814743</v>
      </c>
      <c r="FC28" s="57">
        <f t="shared" si="11"/>
        <v>0.018460141729503443</v>
      </c>
      <c r="FD28" s="57">
        <f t="shared" si="12"/>
        <v>0.0031019090611050866</v>
      </c>
      <c r="FE28" s="48">
        <f t="shared" si="13"/>
        <v>0.0012987668020074143</v>
      </c>
      <c r="FF28" s="47">
        <f t="shared" si="14"/>
        <v>0.007237787809245202</v>
      </c>
      <c r="FG28" s="47">
        <f t="shared" si="15"/>
        <v>0</v>
      </c>
      <c r="FH28" s="47">
        <f t="shared" si="16"/>
        <v>0</v>
      </c>
      <c r="FI28" s="47">
        <f t="shared" si="17"/>
        <v>0</v>
      </c>
      <c r="FJ28" s="47">
        <f t="shared" si="18"/>
        <v>0</v>
      </c>
      <c r="FK28" s="47">
        <f t="shared" si="19"/>
        <v>0</v>
      </c>
      <c r="FL28" s="47">
        <f>SUM(FD28:FK28)</f>
        <v>0.011638463672357702</v>
      </c>
      <c r="FM28" s="47">
        <f>SUM(EW28:FK28)</f>
        <v>1</v>
      </c>
      <c r="FN28" s="47">
        <f t="shared" si="36"/>
        <v>0.4088845736766449</v>
      </c>
      <c r="FO28" s="47"/>
      <c r="FP28" s="45">
        <f t="shared" si="20"/>
        <v>0.07935086878672484</v>
      </c>
      <c r="FQ28" s="44">
        <f t="shared" si="21"/>
        <v>0.32953370488992006</v>
      </c>
      <c r="FR28" s="44">
        <f t="shared" si="22"/>
        <v>0</v>
      </c>
      <c r="FS28" s="46">
        <f t="shared" si="23"/>
        <v>0.4088845736766449</v>
      </c>
      <c r="FT28" s="44">
        <f t="shared" si="24"/>
        <v>0.08878268983431266</v>
      </c>
      <c r="FU28" s="44">
        <f t="shared" si="25"/>
        <v>0.21274556780067083</v>
      </c>
      <c r="FV28" s="44">
        <f t="shared" si="26"/>
        <v>0.20269588681814743</v>
      </c>
      <c r="FW28" s="44">
        <f t="shared" si="27"/>
        <v>0.05679267646836305</v>
      </c>
      <c r="FX28" s="44">
        <f t="shared" si="28"/>
        <v>0.018460141729503443</v>
      </c>
      <c r="FY28" s="46">
        <f t="shared" si="37"/>
        <v>0.011638463672357702</v>
      </c>
      <c r="FZ28" s="46">
        <f>SUM(FS28:FY28)</f>
        <v>1</v>
      </c>
      <c r="GA28" s="84"/>
      <c r="GB28" s="45">
        <f t="shared" si="38"/>
        <v>-0.07923805615831861</v>
      </c>
      <c r="GC28" s="44">
        <f t="shared" si="39"/>
        <v>0.022391969309474125</v>
      </c>
      <c r="GD28" s="44">
        <f t="shared" si="40"/>
        <v>-0.032790746362399245</v>
      </c>
      <c r="GE28" s="46">
        <f t="shared" si="41"/>
        <v>-0.08963683321124377</v>
      </c>
      <c r="GF28" s="44">
        <f t="shared" si="42"/>
        <v>0.006046900030062682</v>
      </c>
      <c r="GG28" s="44">
        <f t="shared" si="43"/>
        <v>0.01085872597087914</v>
      </c>
      <c r="GH28" s="44">
        <f t="shared" si="44"/>
        <v>0.040076814275490674</v>
      </c>
      <c r="GI28" s="44">
        <f t="shared" si="45"/>
        <v>0.012866684633337407</v>
      </c>
      <c r="GJ28" s="44">
        <f t="shared" si="46"/>
        <v>0.00814924462911613</v>
      </c>
      <c r="GK28" s="46">
        <f t="shared" si="47"/>
        <v>0.011638463672357702</v>
      </c>
      <c r="GL28" s="47"/>
      <c r="GM28" s="40"/>
      <c r="GN28" s="46">
        <f t="shared" si="48"/>
        <v>-0.11202880252071785</v>
      </c>
      <c r="GO28" s="46">
        <v>0.022391969309474125</v>
      </c>
      <c r="GP28" s="46">
        <f t="shared" si="49"/>
        <v>-0.08963683321124373</v>
      </c>
    </row>
    <row r="29" spans="1:198" s="156" customFormat="1" ht="12" hidden="1" outlineLevel="2">
      <c r="A29" s="155">
        <v>389</v>
      </c>
      <c r="B29" s="41">
        <v>391</v>
      </c>
      <c r="C29" s="41">
        <v>1</v>
      </c>
      <c r="D29" s="41"/>
      <c r="E29" s="147">
        <v>71016</v>
      </c>
      <c r="F29" s="40" t="s">
        <v>216</v>
      </c>
      <c r="G29" s="42">
        <v>61610</v>
      </c>
      <c r="H29" s="41">
        <v>57360</v>
      </c>
      <c r="I29" s="43">
        <v>54454</v>
      </c>
      <c r="J29" s="40"/>
      <c r="K29" s="41">
        <v>7463</v>
      </c>
      <c r="L29" s="41"/>
      <c r="M29" s="41"/>
      <c r="N29" s="40">
        <v>7463</v>
      </c>
      <c r="O29" s="41">
        <v>15639</v>
      </c>
      <c r="P29" s="41">
        <v>1376</v>
      </c>
      <c r="Q29" s="41"/>
      <c r="R29" s="41">
        <v>17015</v>
      </c>
      <c r="S29" s="40">
        <v>24478</v>
      </c>
      <c r="T29" s="42"/>
      <c r="U29" s="41">
        <v>4302</v>
      </c>
      <c r="V29" s="41"/>
      <c r="W29" s="43"/>
      <c r="X29" s="41">
        <v>4302</v>
      </c>
      <c r="Y29" s="42"/>
      <c r="Z29" s="43">
        <v>8535</v>
      </c>
      <c r="AA29" s="40">
        <v>8535</v>
      </c>
      <c r="AB29" s="41"/>
      <c r="AC29" s="41">
        <v>12263</v>
      </c>
      <c r="AD29" s="40">
        <v>12263</v>
      </c>
      <c r="AE29" s="42"/>
      <c r="AF29" s="43">
        <v>2538</v>
      </c>
      <c r="AG29" s="40">
        <v>2538</v>
      </c>
      <c r="AH29" s="41"/>
      <c r="AI29" s="41">
        <v>2338</v>
      </c>
      <c r="AJ29" s="41"/>
      <c r="AK29" s="41"/>
      <c r="AL29" s="40">
        <v>2338</v>
      </c>
      <c r="AM29" s="42"/>
      <c r="AN29" s="41"/>
      <c r="AO29" s="41"/>
      <c r="AP29" s="41"/>
      <c r="AQ29" s="43"/>
      <c r="AR29" s="43">
        <v>0</v>
      </c>
      <c r="AS29" s="41"/>
      <c r="AT29" s="45">
        <v>0.1370514562750211</v>
      </c>
      <c r="AU29" s="44">
        <v>0.28719653285341756</v>
      </c>
      <c r="AV29" s="44">
        <v>0.02526903441436809</v>
      </c>
      <c r="AW29" s="46">
        <f t="shared" si="0"/>
        <v>0.44951702354280676</v>
      </c>
      <c r="AX29" s="44">
        <v>0.07900246079259558</v>
      </c>
      <c r="AY29" s="44">
        <v>0.15673779703970322</v>
      </c>
      <c r="AZ29" s="44">
        <v>0.22519925074374703</v>
      </c>
      <c r="BA29" s="44">
        <v>0.04660814632533882</v>
      </c>
      <c r="BB29" s="44">
        <v>0.04293532155580857</v>
      </c>
      <c r="BC29" s="46">
        <f t="shared" si="30"/>
        <v>0</v>
      </c>
      <c r="BD29" s="46"/>
      <c r="BE29" s="40"/>
      <c r="BF29" s="40"/>
      <c r="BG29" s="18"/>
      <c r="BH29" s="18"/>
      <c r="BI29" s="19">
        <v>55098</v>
      </c>
      <c r="BJ29" s="40"/>
      <c r="BK29" s="18">
        <v>3394</v>
      </c>
      <c r="BL29" s="18">
        <v>12916</v>
      </c>
      <c r="BM29" s="18">
        <v>5562</v>
      </c>
      <c r="BN29" s="18">
        <v>6387</v>
      </c>
      <c r="BO29" s="18">
        <v>0</v>
      </c>
      <c r="BP29" s="18">
        <v>0</v>
      </c>
      <c r="BQ29" s="18">
        <v>21820</v>
      </c>
      <c r="BR29" s="18">
        <v>3372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1538</v>
      </c>
      <c r="CF29" s="18">
        <v>109</v>
      </c>
      <c r="CG29" s="18">
        <v>0</v>
      </c>
      <c r="CH29" s="18">
        <v>0</v>
      </c>
      <c r="CI29" s="18">
        <v>0</v>
      </c>
      <c r="CJ29" s="18">
        <v>0</v>
      </c>
      <c r="CK29" s="19"/>
      <c r="CL29" s="17">
        <v>5562</v>
      </c>
      <c r="CM29" s="20">
        <v>12916</v>
      </c>
      <c r="CN29" s="18">
        <v>18478</v>
      </c>
      <c r="CO29" s="19">
        <v>3372</v>
      </c>
      <c r="CP29" s="19">
        <v>0</v>
      </c>
      <c r="CQ29" s="19">
        <f t="shared" si="31"/>
        <v>0</v>
      </c>
      <c r="CR29" s="19">
        <f t="shared" si="32"/>
        <v>0</v>
      </c>
      <c r="CS29" s="18">
        <v>3394</v>
      </c>
      <c r="CT29" s="18">
        <v>0</v>
      </c>
      <c r="CU29" s="18">
        <v>0</v>
      </c>
      <c r="CV29" s="41">
        <v>6387</v>
      </c>
      <c r="CW29" s="18">
        <v>21820</v>
      </c>
      <c r="CX29" s="19">
        <f t="shared" si="33"/>
        <v>1647</v>
      </c>
      <c r="CY29" s="40"/>
      <c r="CZ29" s="58">
        <v>0.10094740280953937</v>
      </c>
      <c r="DA29" s="58">
        <v>0.2344186721841083</v>
      </c>
      <c r="DB29" s="58"/>
      <c r="DC29" s="49">
        <v>0.3353660749936477</v>
      </c>
      <c r="DD29" s="82">
        <v>0.061599332099168756</v>
      </c>
      <c r="DE29" s="82"/>
      <c r="DF29" s="58">
        <v>0.3960216341790991</v>
      </c>
      <c r="DG29" s="26"/>
      <c r="DH29" s="58">
        <v>0.06120004355874986</v>
      </c>
      <c r="DI29" s="49">
        <v>0.11592072307524774</v>
      </c>
      <c r="DJ29" s="49">
        <v>0</v>
      </c>
      <c r="DK29" s="82">
        <f t="shared" si="1"/>
        <v>0</v>
      </c>
      <c r="DL29" s="58">
        <f t="shared" si="2"/>
        <v>0</v>
      </c>
      <c r="DM29" s="49">
        <f t="shared" si="34"/>
        <v>0.0298921920940869</v>
      </c>
      <c r="DN29" s="41"/>
      <c r="DO29" s="82">
        <v>-0.036104053465481734</v>
      </c>
      <c r="DP29" s="26">
        <v>-0.05277786066930926</v>
      </c>
      <c r="DQ29" s="26">
        <f t="shared" si="35"/>
        <v>-0.02526903441436809</v>
      </c>
      <c r="DR29" s="48">
        <f t="shared" si="3"/>
        <v>-0.08888191413479099</v>
      </c>
      <c r="DS29" s="14">
        <f t="shared" si="50"/>
        <v>-0.11415094854915908</v>
      </c>
      <c r="DT29" s="26">
        <v>0.01826472200294129</v>
      </c>
      <c r="DU29" s="58">
        <v>-0.017403128693426827</v>
      </c>
      <c r="DV29" s="49"/>
      <c r="DW29" s="58"/>
      <c r="DX29" s="47">
        <v>0.08742522028979431</v>
      </c>
      <c r="DY29" s="26">
        <f t="shared" si="51"/>
        <v>0.17082238343535205</v>
      </c>
      <c r="DZ29" s="40"/>
      <c r="EA29" s="40"/>
      <c r="EB29" s="42">
        <v>64031</v>
      </c>
      <c r="EC29" s="42">
        <v>59516</v>
      </c>
      <c r="ED29" s="42">
        <v>56183</v>
      </c>
      <c r="EE29" s="42">
        <v>3359</v>
      </c>
      <c r="EF29" s="41">
        <v>3669</v>
      </c>
      <c r="EG29" s="41">
        <v>4335</v>
      </c>
      <c r="EH29" s="40">
        <v>10187</v>
      </c>
      <c r="EI29" s="42">
        <v>17057</v>
      </c>
      <c r="EJ29" s="41">
        <v>13257</v>
      </c>
      <c r="EK29" s="41">
        <v>3693</v>
      </c>
      <c r="EL29" s="41">
        <v>142</v>
      </c>
      <c r="EM29" s="43">
        <v>58</v>
      </c>
      <c r="EN29" s="40">
        <v>426</v>
      </c>
      <c r="EO29" s="40"/>
      <c r="EP29" s="40"/>
      <c r="EQ29" s="40"/>
      <c r="ER29" s="40"/>
      <c r="ES29" s="40"/>
      <c r="ET29" s="40">
        <f>SUM(EL29:ES29)</f>
        <v>626</v>
      </c>
      <c r="EU29" s="40">
        <f>SUM(EE29:EK29)+ET29</f>
        <v>56183</v>
      </c>
      <c r="EV29" s="40"/>
      <c r="EW29" s="45">
        <f t="shared" si="5"/>
        <v>0.05978676823950305</v>
      </c>
      <c r="EX29" s="44">
        <f t="shared" si="6"/>
        <v>0.0653044515244825</v>
      </c>
      <c r="EY29" s="44">
        <f t="shared" si="7"/>
        <v>0.07715857109801898</v>
      </c>
      <c r="EZ29" s="46">
        <f t="shared" si="8"/>
        <v>0.18131819233575994</v>
      </c>
      <c r="FA29" s="84">
        <f t="shared" si="9"/>
        <v>0.3035971735222398</v>
      </c>
      <c r="FB29" s="57">
        <f t="shared" si="10"/>
        <v>0.23596105583539506</v>
      </c>
      <c r="FC29" s="57">
        <f t="shared" si="11"/>
        <v>0.06573162700460994</v>
      </c>
      <c r="FD29" s="57">
        <f t="shared" si="12"/>
        <v>0.0025274549240873576</v>
      </c>
      <c r="FE29" s="48">
        <f t="shared" si="13"/>
        <v>0.001032340743641315</v>
      </c>
      <c r="FF29" s="47">
        <f t="shared" si="14"/>
        <v>0.007582364772262072</v>
      </c>
      <c r="FG29" s="47">
        <f t="shared" si="15"/>
        <v>0</v>
      </c>
      <c r="FH29" s="47">
        <f t="shared" si="16"/>
        <v>0</v>
      </c>
      <c r="FI29" s="47">
        <f t="shared" si="17"/>
        <v>0</v>
      </c>
      <c r="FJ29" s="47">
        <f t="shared" si="18"/>
        <v>0</v>
      </c>
      <c r="FK29" s="47">
        <f t="shared" si="19"/>
        <v>0</v>
      </c>
      <c r="FL29" s="47">
        <f>SUM(FD29:FK29)</f>
        <v>0.011142160439990745</v>
      </c>
      <c r="FM29" s="47">
        <f>SUM(EW29:FK29)</f>
        <v>0.9999999999999999</v>
      </c>
      <c r="FN29" s="47">
        <f t="shared" si="36"/>
        <v>0.3689016250467223</v>
      </c>
      <c r="FO29" s="47"/>
      <c r="FP29" s="45">
        <f t="shared" si="20"/>
        <v>0.0653044515244825</v>
      </c>
      <c r="FQ29" s="44">
        <f t="shared" si="21"/>
        <v>0.3035971735222398</v>
      </c>
      <c r="FR29" s="44">
        <f t="shared" si="22"/>
        <v>0</v>
      </c>
      <c r="FS29" s="46">
        <f t="shared" si="23"/>
        <v>0.3689016250467223</v>
      </c>
      <c r="FT29" s="44">
        <f t="shared" si="24"/>
        <v>0.07715857109801898</v>
      </c>
      <c r="FU29" s="44">
        <f t="shared" si="25"/>
        <v>0.18131819233575994</v>
      </c>
      <c r="FV29" s="44">
        <f t="shared" si="26"/>
        <v>0.23596105583539506</v>
      </c>
      <c r="FW29" s="44">
        <f t="shared" si="27"/>
        <v>0.05978676823950305</v>
      </c>
      <c r="FX29" s="44">
        <f t="shared" si="28"/>
        <v>0.06573162700460994</v>
      </c>
      <c r="FY29" s="46">
        <f t="shared" si="37"/>
        <v>0.011142160439990745</v>
      </c>
      <c r="FZ29" s="46">
        <f>SUM(FS29:FY29)</f>
        <v>0.9999999999999999</v>
      </c>
      <c r="GA29" s="84"/>
      <c r="GB29" s="45">
        <f t="shared" si="38"/>
        <v>-0.0717470047505386</v>
      </c>
      <c r="GC29" s="44">
        <f t="shared" si="39"/>
        <v>0.01640064066882224</v>
      </c>
      <c r="GD29" s="44">
        <f t="shared" si="40"/>
        <v>-0.02526903441436809</v>
      </c>
      <c r="GE29" s="46">
        <f t="shared" si="41"/>
        <v>-0.08061539849608446</v>
      </c>
      <c r="GF29" s="44">
        <f t="shared" si="42"/>
        <v>-0.001843889694576606</v>
      </c>
      <c r="GG29" s="44">
        <f t="shared" si="43"/>
        <v>0.024580395296056712</v>
      </c>
      <c r="GH29" s="44">
        <f t="shared" si="44"/>
        <v>0.010761805091648036</v>
      </c>
      <c r="GI29" s="44">
        <f t="shared" si="45"/>
        <v>0.013178621914164232</v>
      </c>
      <c r="GJ29" s="44">
        <f t="shared" si="46"/>
        <v>0.022796305448801367</v>
      </c>
      <c r="GK29" s="46">
        <f t="shared" si="47"/>
        <v>0.011142160439990745</v>
      </c>
      <c r="GL29" s="47"/>
      <c r="GM29" s="40"/>
      <c r="GN29" s="46">
        <f t="shared" si="48"/>
        <v>-0.0970160391649067</v>
      </c>
      <c r="GO29" s="46">
        <v>0.01640064066882224</v>
      </c>
      <c r="GP29" s="46">
        <f t="shared" si="49"/>
        <v>-0.08061539849608446</v>
      </c>
    </row>
    <row r="30" spans="1:198" s="156" customFormat="1" ht="12" hidden="1" outlineLevel="2">
      <c r="A30" s="155">
        <v>394</v>
      </c>
      <c r="B30" s="41">
        <v>396</v>
      </c>
      <c r="C30" s="41">
        <v>1</v>
      </c>
      <c r="D30" s="41"/>
      <c r="E30" s="147">
        <v>71022</v>
      </c>
      <c r="F30" s="40" t="s">
        <v>217</v>
      </c>
      <c r="G30" s="42">
        <v>87688</v>
      </c>
      <c r="H30" s="41">
        <v>80179</v>
      </c>
      <c r="I30" s="43">
        <v>76170</v>
      </c>
      <c r="J30" s="40"/>
      <c r="K30" s="41">
        <v>8565</v>
      </c>
      <c r="L30" s="41"/>
      <c r="M30" s="41"/>
      <c r="N30" s="40">
        <v>8565</v>
      </c>
      <c r="O30" s="41">
        <v>23935</v>
      </c>
      <c r="P30" s="41">
        <v>2712</v>
      </c>
      <c r="Q30" s="41"/>
      <c r="R30" s="41">
        <v>26647</v>
      </c>
      <c r="S30" s="40">
        <v>35212</v>
      </c>
      <c r="T30" s="42"/>
      <c r="U30" s="41">
        <v>8341</v>
      </c>
      <c r="V30" s="41"/>
      <c r="W30" s="43"/>
      <c r="X30" s="41">
        <v>8341</v>
      </c>
      <c r="Y30" s="42"/>
      <c r="Z30" s="43">
        <v>14913</v>
      </c>
      <c r="AA30" s="40">
        <v>14913</v>
      </c>
      <c r="AB30" s="41"/>
      <c r="AC30" s="41">
        <v>11171</v>
      </c>
      <c r="AD30" s="40">
        <v>11171</v>
      </c>
      <c r="AE30" s="42"/>
      <c r="AF30" s="43">
        <v>5508</v>
      </c>
      <c r="AG30" s="40">
        <v>5508</v>
      </c>
      <c r="AH30" s="41"/>
      <c r="AI30" s="41">
        <v>1025</v>
      </c>
      <c r="AJ30" s="41"/>
      <c r="AK30" s="41"/>
      <c r="AL30" s="40">
        <v>1025</v>
      </c>
      <c r="AM30" s="42"/>
      <c r="AN30" s="41"/>
      <c r="AO30" s="41"/>
      <c r="AP30" s="41"/>
      <c r="AQ30" s="43"/>
      <c r="AR30" s="43">
        <v>0</v>
      </c>
      <c r="AS30" s="41"/>
      <c r="AT30" s="45">
        <v>0.11244584482079559</v>
      </c>
      <c r="AU30" s="44">
        <v>0.3142313246685047</v>
      </c>
      <c r="AV30" s="44">
        <v>0.035604568727845606</v>
      </c>
      <c r="AW30" s="46">
        <f t="shared" si="0"/>
        <v>0.46228173821714585</v>
      </c>
      <c r="AX30" s="44">
        <v>0.10950505448339241</v>
      </c>
      <c r="AY30" s="44">
        <v>0.1957857424182749</v>
      </c>
      <c r="AZ30" s="44">
        <v>0.14665878954969147</v>
      </c>
      <c r="BA30" s="44">
        <v>0.07231193383221741</v>
      </c>
      <c r="BB30" s="44">
        <v>0.013456741499277931</v>
      </c>
      <c r="BC30" s="46">
        <f t="shared" si="30"/>
        <v>0</v>
      </c>
      <c r="BD30" s="46"/>
      <c r="BE30" s="40"/>
      <c r="BF30" s="40"/>
      <c r="BG30" s="18"/>
      <c r="BH30" s="18"/>
      <c r="BI30" s="19">
        <v>75937</v>
      </c>
      <c r="BJ30" s="40"/>
      <c r="BK30" s="18">
        <v>10493</v>
      </c>
      <c r="BL30" s="18">
        <v>22559</v>
      </c>
      <c r="BM30" s="18">
        <v>6360</v>
      </c>
      <c r="BN30" s="18">
        <v>19211</v>
      </c>
      <c r="BO30" s="18">
        <v>0</v>
      </c>
      <c r="BP30" s="18">
        <v>0</v>
      </c>
      <c r="BQ30" s="18">
        <v>15639</v>
      </c>
      <c r="BR30" s="18">
        <v>1675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9"/>
      <c r="CL30" s="17">
        <v>6360</v>
      </c>
      <c r="CM30" s="20">
        <v>22559</v>
      </c>
      <c r="CN30" s="18">
        <v>28919</v>
      </c>
      <c r="CO30" s="19">
        <v>1675</v>
      </c>
      <c r="CP30" s="19">
        <v>0</v>
      </c>
      <c r="CQ30" s="19">
        <f t="shared" si="31"/>
        <v>0</v>
      </c>
      <c r="CR30" s="19">
        <f t="shared" si="32"/>
        <v>0</v>
      </c>
      <c r="CS30" s="18">
        <v>10493</v>
      </c>
      <c r="CT30" s="18">
        <v>0</v>
      </c>
      <c r="CU30" s="18">
        <v>0</v>
      </c>
      <c r="CV30" s="41">
        <v>19211</v>
      </c>
      <c r="CW30" s="18">
        <v>15639</v>
      </c>
      <c r="CX30" s="19">
        <f t="shared" si="33"/>
        <v>0</v>
      </c>
      <c r="CY30" s="40"/>
      <c r="CZ30" s="58">
        <v>0.08375363788403545</v>
      </c>
      <c r="DA30" s="58">
        <v>0.29707520707955276</v>
      </c>
      <c r="DB30" s="58"/>
      <c r="DC30" s="49">
        <v>0.38082884496358826</v>
      </c>
      <c r="DD30" s="82">
        <v>0.13818033369767044</v>
      </c>
      <c r="DE30" s="82"/>
      <c r="DF30" s="58">
        <v>0.20594703504220604</v>
      </c>
      <c r="DG30" s="26"/>
      <c r="DH30" s="58">
        <v>0.022057758404993612</v>
      </c>
      <c r="DI30" s="49">
        <v>0.2529860278915417</v>
      </c>
      <c r="DJ30" s="49">
        <v>0</v>
      </c>
      <c r="DK30" s="82">
        <f t="shared" si="1"/>
        <v>0</v>
      </c>
      <c r="DL30" s="58">
        <f t="shared" si="2"/>
        <v>0</v>
      </c>
      <c r="DM30" s="49">
        <f t="shared" si="34"/>
        <v>0</v>
      </c>
      <c r="DN30" s="41"/>
      <c r="DO30" s="82">
        <v>-0.02869220693676014</v>
      </c>
      <c r="DP30" s="26">
        <v>-0.017156117588951914</v>
      </c>
      <c r="DQ30" s="26">
        <f t="shared" si="35"/>
        <v>-0.035604568727845606</v>
      </c>
      <c r="DR30" s="48">
        <f t="shared" si="3"/>
        <v>-0.04584832452571205</v>
      </c>
      <c r="DS30" s="14">
        <f t="shared" si="50"/>
        <v>-0.08145289325355766</v>
      </c>
      <c r="DT30" s="26">
        <v>0.00860101690571568</v>
      </c>
      <c r="DU30" s="58">
        <v>0.028675279214278024</v>
      </c>
      <c r="DV30" s="49"/>
      <c r="DW30" s="58"/>
      <c r="DX30" s="47">
        <v>0.015111648358950625</v>
      </c>
      <c r="DY30" s="26">
        <f t="shared" si="51"/>
        <v>0.059288245492514574</v>
      </c>
      <c r="DZ30" s="40"/>
      <c r="EA30" s="40"/>
      <c r="EB30" s="42">
        <v>90524</v>
      </c>
      <c r="EC30" s="42">
        <v>82867</v>
      </c>
      <c r="ED30" s="42">
        <v>78951</v>
      </c>
      <c r="EE30" s="42">
        <v>6518</v>
      </c>
      <c r="EF30" s="41">
        <v>4123</v>
      </c>
      <c r="EG30" s="41">
        <v>9452</v>
      </c>
      <c r="EH30" s="40">
        <v>13438</v>
      </c>
      <c r="EI30" s="42">
        <v>27354</v>
      </c>
      <c r="EJ30" s="41">
        <v>14957</v>
      </c>
      <c r="EK30" s="41">
        <v>2033</v>
      </c>
      <c r="EL30" s="41">
        <v>232</v>
      </c>
      <c r="EM30" s="43">
        <v>82</v>
      </c>
      <c r="EN30" s="40">
        <v>762</v>
      </c>
      <c r="EO30" s="40"/>
      <c r="EP30" s="40"/>
      <c r="EQ30" s="40"/>
      <c r="ER30" s="40"/>
      <c r="ES30" s="40"/>
      <c r="ET30" s="40">
        <f>SUM(EL30:ES30)</f>
        <v>1076</v>
      </c>
      <c r="EU30" s="40">
        <f>SUM(EE30:EK30)+ET30</f>
        <v>78951</v>
      </c>
      <c r="EV30" s="40"/>
      <c r="EW30" s="45">
        <f t="shared" si="5"/>
        <v>0.08255753568669175</v>
      </c>
      <c r="EX30" s="44">
        <f t="shared" si="6"/>
        <v>0.05222226444250231</v>
      </c>
      <c r="EY30" s="44">
        <f t="shared" si="7"/>
        <v>0.11971982622132715</v>
      </c>
      <c r="EZ30" s="46">
        <f t="shared" si="8"/>
        <v>0.17020683715215768</v>
      </c>
      <c r="FA30" s="84">
        <f t="shared" si="9"/>
        <v>0.3464680624691264</v>
      </c>
      <c r="FB30" s="57">
        <f t="shared" si="10"/>
        <v>0.18944661878886904</v>
      </c>
      <c r="FC30" s="57">
        <f t="shared" si="11"/>
        <v>0.025750148826487317</v>
      </c>
      <c r="FD30" s="57">
        <f t="shared" si="12"/>
        <v>0.0029385314942179325</v>
      </c>
      <c r="FE30" s="48">
        <f t="shared" si="13"/>
        <v>0.0010386188901977177</v>
      </c>
      <c r="FF30" s="47">
        <f t="shared" si="14"/>
        <v>0.009651556028422693</v>
      </c>
      <c r="FG30" s="47">
        <f t="shared" si="15"/>
        <v>0</v>
      </c>
      <c r="FH30" s="47">
        <f t="shared" si="16"/>
        <v>0</v>
      </c>
      <c r="FI30" s="47">
        <f t="shared" si="17"/>
        <v>0</v>
      </c>
      <c r="FJ30" s="47">
        <f t="shared" si="18"/>
        <v>0</v>
      </c>
      <c r="FK30" s="47">
        <f t="shared" si="19"/>
        <v>0</v>
      </c>
      <c r="FL30" s="47">
        <f>SUM(FD30:FK30)</f>
        <v>0.013628706412838344</v>
      </c>
      <c r="FM30" s="47">
        <f>SUM(EW30:FK30)</f>
        <v>1</v>
      </c>
      <c r="FN30" s="47">
        <f t="shared" si="36"/>
        <v>0.39869032691162876</v>
      </c>
      <c r="FO30" s="47"/>
      <c r="FP30" s="45">
        <f t="shared" si="20"/>
        <v>0.05222226444250231</v>
      </c>
      <c r="FQ30" s="44">
        <f t="shared" si="21"/>
        <v>0.3464680624691264</v>
      </c>
      <c r="FR30" s="44">
        <f t="shared" si="22"/>
        <v>0</v>
      </c>
      <c r="FS30" s="46">
        <f t="shared" si="23"/>
        <v>0.39869032691162876</v>
      </c>
      <c r="FT30" s="44">
        <f t="shared" si="24"/>
        <v>0.11971982622132715</v>
      </c>
      <c r="FU30" s="44">
        <f t="shared" si="25"/>
        <v>0.17020683715215768</v>
      </c>
      <c r="FV30" s="44">
        <f t="shared" si="26"/>
        <v>0.18944661878886904</v>
      </c>
      <c r="FW30" s="44">
        <f t="shared" si="27"/>
        <v>0.08255753568669175</v>
      </c>
      <c r="FX30" s="44">
        <f t="shared" si="28"/>
        <v>0.025750148826487317</v>
      </c>
      <c r="FY30" s="46">
        <f t="shared" si="37"/>
        <v>0.013628706412838344</v>
      </c>
      <c r="FZ30" s="46">
        <f>SUM(FS30:FY30)</f>
        <v>1</v>
      </c>
      <c r="GA30" s="84"/>
      <c r="GB30" s="45">
        <f t="shared" si="38"/>
        <v>-0.06022358037829328</v>
      </c>
      <c r="GC30" s="44">
        <f t="shared" si="39"/>
        <v>0.03223673780062175</v>
      </c>
      <c r="GD30" s="44">
        <f t="shared" si="40"/>
        <v>-0.035604568727845606</v>
      </c>
      <c r="GE30" s="46">
        <f t="shared" si="41"/>
        <v>-0.0635914113055171</v>
      </c>
      <c r="GF30" s="44">
        <f t="shared" si="42"/>
        <v>0.010214771737934739</v>
      </c>
      <c r="GG30" s="44">
        <f t="shared" si="43"/>
        <v>-0.025578905266117224</v>
      </c>
      <c r="GH30" s="44">
        <f t="shared" si="44"/>
        <v>0.042787829239177566</v>
      </c>
      <c r="GI30" s="44">
        <f t="shared" si="45"/>
        <v>0.010245601854474332</v>
      </c>
      <c r="GJ30" s="44">
        <f t="shared" si="46"/>
        <v>0.012293407327209386</v>
      </c>
      <c r="GK30" s="46">
        <f t="shared" si="47"/>
        <v>0.013628706412838344</v>
      </c>
      <c r="GL30" s="47"/>
      <c r="GM30" s="40"/>
      <c r="GN30" s="46">
        <f t="shared" si="48"/>
        <v>-0.09582814910613888</v>
      </c>
      <c r="GO30" s="46">
        <v>0.03223673780062175</v>
      </c>
      <c r="GP30" s="46">
        <f t="shared" si="49"/>
        <v>-0.06359141130551713</v>
      </c>
    </row>
    <row r="31" spans="1:198" s="156" customFormat="1" ht="12" hidden="1" outlineLevel="2">
      <c r="A31" s="155">
        <v>398</v>
      </c>
      <c r="B31" s="41">
        <v>400</v>
      </c>
      <c r="C31" s="41">
        <v>1</v>
      </c>
      <c r="D31" s="41"/>
      <c r="E31" s="147">
        <v>71024</v>
      </c>
      <c r="F31" s="40" t="s">
        <v>218</v>
      </c>
      <c r="G31" s="42">
        <v>28211</v>
      </c>
      <c r="H31" s="41">
        <v>26177</v>
      </c>
      <c r="I31" s="43">
        <v>24436</v>
      </c>
      <c r="J31" s="40"/>
      <c r="K31" s="41">
        <v>2779</v>
      </c>
      <c r="L31" s="41"/>
      <c r="M31" s="41"/>
      <c r="N31" s="40">
        <v>2779</v>
      </c>
      <c r="O31" s="41">
        <v>7480</v>
      </c>
      <c r="P31" s="41">
        <v>747</v>
      </c>
      <c r="Q31" s="41"/>
      <c r="R31" s="41">
        <v>8227</v>
      </c>
      <c r="S31" s="40">
        <v>11006</v>
      </c>
      <c r="T31" s="42"/>
      <c r="U31" s="41">
        <v>3026</v>
      </c>
      <c r="V31" s="41"/>
      <c r="W31" s="43"/>
      <c r="X31" s="41">
        <v>3026</v>
      </c>
      <c r="Y31" s="42"/>
      <c r="Z31" s="43">
        <v>4713</v>
      </c>
      <c r="AA31" s="40">
        <v>4713</v>
      </c>
      <c r="AB31" s="41"/>
      <c r="AC31" s="41">
        <v>4206</v>
      </c>
      <c r="AD31" s="40">
        <v>4206</v>
      </c>
      <c r="AE31" s="42"/>
      <c r="AF31" s="43">
        <v>1260</v>
      </c>
      <c r="AG31" s="40">
        <v>1260</v>
      </c>
      <c r="AH31" s="41"/>
      <c r="AI31" s="41">
        <v>225</v>
      </c>
      <c r="AJ31" s="41"/>
      <c r="AK31" s="41"/>
      <c r="AL31" s="40">
        <v>225</v>
      </c>
      <c r="AM31" s="42"/>
      <c r="AN31" s="41"/>
      <c r="AO31" s="41"/>
      <c r="AP31" s="41"/>
      <c r="AQ31" s="43"/>
      <c r="AR31" s="43">
        <v>0</v>
      </c>
      <c r="AS31" s="41"/>
      <c r="AT31" s="45">
        <v>0.11372565067932558</v>
      </c>
      <c r="AU31" s="44">
        <v>0.3061057456212146</v>
      </c>
      <c r="AV31" s="44">
        <v>0.030569651334097232</v>
      </c>
      <c r="AW31" s="46">
        <f t="shared" si="0"/>
        <v>0.45040104763463745</v>
      </c>
      <c r="AX31" s="44">
        <v>0.12383368800130955</v>
      </c>
      <c r="AY31" s="44">
        <v>0.19287117367817974</v>
      </c>
      <c r="AZ31" s="44">
        <v>0.17212309706989687</v>
      </c>
      <c r="BA31" s="44">
        <v>0.051563267310525455</v>
      </c>
      <c r="BB31" s="44">
        <v>0.009207726305450975</v>
      </c>
      <c r="BC31" s="46">
        <f t="shared" si="30"/>
        <v>0</v>
      </c>
      <c r="BD31" s="46"/>
      <c r="BE31" s="40"/>
      <c r="BF31" s="40"/>
      <c r="BG31" s="18"/>
      <c r="BH31" s="18"/>
      <c r="BI31" s="19">
        <v>24806</v>
      </c>
      <c r="BJ31" s="40"/>
      <c r="BK31" s="18">
        <v>2681</v>
      </c>
      <c r="BL31" s="18">
        <v>6785</v>
      </c>
      <c r="BM31" s="18">
        <v>1842</v>
      </c>
      <c r="BN31" s="18">
        <v>5743</v>
      </c>
      <c r="BO31" s="18">
        <v>0</v>
      </c>
      <c r="BP31" s="18">
        <v>0</v>
      </c>
      <c r="BQ31" s="18">
        <v>7437</v>
      </c>
      <c r="BR31" s="18">
        <v>318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9"/>
      <c r="CL31" s="17">
        <v>1842</v>
      </c>
      <c r="CM31" s="20">
        <v>6785</v>
      </c>
      <c r="CN31" s="18">
        <v>8627</v>
      </c>
      <c r="CO31" s="19">
        <v>318</v>
      </c>
      <c r="CP31" s="19">
        <v>0</v>
      </c>
      <c r="CQ31" s="19">
        <f t="shared" si="31"/>
        <v>0</v>
      </c>
      <c r="CR31" s="19">
        <f t="shared" si="32"/>
        <v>0</v>
      </c>
      <c r="CS31" s="18">
        <v>2681</v>
      </c>
      <c r="CT31" s="18">
        <v>0</v>
      </c>
      <c r="CU31" s="18">
        <v>0</v>
      </c>
      <c r="CV31" s="41">
        <v>5743</v>
      </c>
      <c r="CW31" s="18">
        <v>7437</v>
      </c>
      <c r="CX31" s="19">
        <f t="shared" si="33"/>
        <v>0</v>
      </c>
      <c r="CY31" s="40"/>
      <c r="CZ31" s="58">
        <v>0.07425622833185519</v>
      </c>
      <c r="DA31" s="58">
        <v>0.2735225348705958</v>
      </c>
      <c r="DB31" s="58"/>
      <c r="DC31" s="49">
        <v>0.34777876320245105</v>
      </c>
      <c r="DD31" s="82">
        <v>0.10807869063936144</v>
      </c>
      <c r="DE31" s="82"/>
      <c r="DF31" s="58">
        <v>0.2998064984277997</v>
      </c>
      <c r="DG31" s="26"/>
      <c r="DH31" s="58">
        <v>0.01281947915826816</v>
      </c>
      <c r="DI31" s="49">
        <v>0.23151656857211964</v>
      </c>
      <c r="DJ31" s="49">
        <v>0</v>
      </c>
      <c r="DK31" s="82">
        <f t="shared" si="1"/>
        <v>0</v>
      </c>
      <c r="DL31" s="58">
        <f t="shared" si="2"/>
        <v>0</v>
      </c>
      <c r="DM31" s="49">
        <f t="shared" si="34"/>
        <v>0</v>
      </c>
      <c r="DN31" s="41"/>
      <c r="DO31" s="82">
        <v>-0.03946942234747039</v>
      </c>
      <c r="DP31" s="26">
        <v>-0.03258321075061882</v>
      </c>
      <c r="DQ31" s="26">
        <f t="shared" si="35"/>
        <v>-0.030569651334097232</v>
      </c>
      <c r="DR31" s="48">
        <f t="shared" si="3"/>
        <v>-0.07205263309808921</v>
      </c>
      <c r="DS31" s="14">
        <f t="shared" si="50"/>
        <v>-0.10262228443218643</v>
      </c>
      <c r="DT31" s="26">
        <v>0.003611752852817186</v>
      </c>
      <c r="DU31" s="58">
        <v>-0.015754997361948103</v>
      </c>
      <c r="DV31" s="49"/>
      <c r="DW31" s="58"/>
      <c r="DX31" s="47">
        <v>0.012917872416585569</v>
      </c>
      <c r="DY31" s="26">
        <f t="shared" si="51"/>
        <v>0.12768340135790285</v>
      </c>
      <c r="DZ31" s="40"/>
      <c r="EA31" s="40"/>
      <c r="EB31" s="42">
        <v>28811</v>
      </c>
      <c r="EC31" s="42">
        <v>26961</v>
      </c>
      <c r="ED31" s="42">
        <v>25341</v>
      </c>
      <c r="EE31" s="42">
        <v>1445</v>
      </c>
      <c r="EF31" s="41">
        <v>1391</v>
      </c>
      <c r="EG31" s="41">
        <v>3113</v>
      </c>
      <c r="EH31" s="40">
        <v>4262</v>
      </c>
      <c r="EI31" s="42">
        <v>8324</v>
      </c>
      <c r="EJ31" s="41">
        <v>6145</v>
      </c>
      <c r="EK31" s="41">
        <v>368</v>
      </c>
      <c r="EL31" s="41">
        <v>72</v>
      </c>
      <c r="EM31" s="43">
        <v>36</v>
      </c>
      <c r="EN31" s="40">
        <v>185</v>
      </c>
      <c r="EO31" s="40"/>
      <c r="EP31" s="40"/>
      <c r="EQ31" s="40"/>
      <c r="ER31" s="40"/>
      <c r="ES31" s="40"/>
      <c r="ET31" s="40">
        <f>SUM(EL31:ES31)</f>
        <v>293</v>
      </c>
      <c r="EU31" s="40">
        <f>SUM(EE31:EK31)+ET31</f>
        <v>25341</v>
      </c>
      <c r="EV31" s="40"/>
      <c r="EW31" s="45">
        <f t="shared" si="5"/>
        <v>0.057022216960656645</v>
      </c>
      <c r="EX31" s="44">
        <f t="shared" si="6"/>
        <v>0.05489128290122726</v>
      </c>
      <c r="EY31" s="44">
        <f t="shared" si="7"/>
        <v>0.12284440235191982</v>
      </c>
      <c r="EZ31" s="46">
        <f t="shared" si="8"/>
        <v>0.16818594372755613</v>
      </c>
      <c r="FA31" s="84">
        <f t="shared" si="9"/>
        <v>0.3284795390868553</v>
      </c>
      <c r="FB31" s="57">
        <f t="shared" si="10"/>
        <v>0.24249240361469554</v>
      </c>
      <c r="FC31" s="57">
        <f t="shared" si="11"/>
        <v>0.014521920997592834</v>
      </c>
      <c r="FD31" s="57">
        <f t="shared" si="12"/>
        <v>0.002841245412572511</v>
      </c>
      <c r="FE31" s="48">
        <f t="shared" si="13"/>
        <v>0.0014206227062862555</v>
      </c>
      <c r="FF31" s="47">
        <f t="shared" si="14"/>
        <v>0.007300422240637702</v>
      </c>
      <c r="FG31" s="47">
        <f t="shared" si="15"/>
        <v>0</v>
      </c>
      <c r="FH31" s="47">
        <f t="shared" si="16"/>
        <v>0</v>
      </c>
      <c r="FI31" s="47">
        <f t="shared" si="17"/>
        <v>0</v>
      </c>
      <c r="FJ31" s="47">
        <f t="shared" si="18"/>
        <v>0</v>
      </c>
      <c r="FK31" s="47">
        <f t="shared" si="19"/>
        <v>0</v>
      </c>
      <c r="FL31" s="47">
        <f>SUM(FD31:FK31)</f>
        <v>0.011562290359496468</v>
      </c>
      <c r="FM31" s="47">
        <f>SUM(EW31:FK31)</f>
        <v>0.9999999999999999</v>
      </c>
      <c r="FN31" s="47">
        <f t="shared" si="36"/>
        <v>0.38337082198808253</v>
      </c>
      <c r="FO31" s="47"/>
      <c r="FP31" s="45">
        <f t="shared" si="20"/>
        <v>0.05489128290122726</v>
      </c>
      <c r="FQ31" s="44">
        <f t="shared" si="21"/>
        <v>0.3284795390868553</v>
      </c>
      <c r="FR31" s="44">
        <f t="shared" si="22"/>
        <v>0</v>
      </c>
      <c r="FS31" s="46">
        <f t="shared" si="23"/>
        <v>0.38337082198808253</v>
      </c>
      <c r="FT31" s="44">
        <f t="shared" si="24"/>
        <v>0.12284440235191982</v>
      </c>
      <c r="FU31" s="44">
        <f t="shared" si="25"/>
        <v>0.16818594372755613</v>
      </c>
      <c r="FV31" s="44">
        <f t="shared" si="26"/>
        <v>0.24249240361469554</v>
      </c>
      <c r="FW31" s="44">
        <f t="shared" si="27"/>
        <v>0.057022216960656645</v>
      </c>
      <c r="FX31" s="44">
        <f t="shared" si="28"/>
        <v>0.014521920997592834</v>
      </c>
      <c r="FY31" s="46">
        <f t="shared" si="37"/>
        <v>0.011562290359496468</v>
      </c>
      <c r="FZ31" s="46">
        <f>SUM(FS31:FY31)</f>
        <v>1</v>
      </c>
      <c r="GA31" s="84"/>
      <c r="GB31" s="45">
        <f t="shared" si="38"/>
        <v>-0.05883436777809832</v>
      </c>
      <c r="GC31" s="44">
        <f t="shared" si="39"/>
        <v>0.022373793465640668</v>
      </c>
      <c r="GD31" s="44">
        <f t="shared" si="40"/>
        <v>-0.030569651334097232</v>
      </c>
      <c r="GE31" s="46">
        <f t="shared" si="41"/>
        <v>-0.06703022564655492</v>
      </c>
      <c r="GF31" s="44">
        <f t="shared" si="42"/>
        <v>-0.000989285649389729</v>
      </c>
      <c r="GG31" s="44">
        <f t="shared" si="43"/>
        <v>-0.02468522995062361</v>
      </c>
      <c r="GH31" s="44">
        <f t="shared" si="44"/>
        <v>0.07036930654479867</v>
      </c>
      <c r="GI31" s="44">
        <f t="shared" si="45"/>
        <v>0.00545894965013119</v>
      </c>
      <c r="GJ31" s="44">
        <f t="shared" si="46"/>
        <v>0.005314194692141859</v>
      </c>
      <c r="GK31" s="46">
        <f t="shared" si="47"/>
        <v>0.011562290359496468</v>
      </c>
      <c r="GL31" s="47"/>
      <c r="GM31" s="40"/>
      <c r="GN31" s="46">
        <f t="shared" si="48"/>
        <v>-0.08940401911219556</v>
      </c>
      <c r="GO31" s="46">
        <v>0.022373793465640668</v>
      </c>
      <c r="GP31" s="46">
        <f t="shared" si="49"/>
        <v>-0.06703022564655489</v>
      </c>
    </row>
    <row r="32" spans="1:198" s="156" customFormat="1" ht="12" hidden="1" outlineLevel="2">
      <c r="A32" s="155">
        <v>402</v>
      </c>
      <c r="B32" s="41">
        <v>404</v>
      </c>
      <c r="C32" s="41">
        <v>1</v>
      </c>
      <c r="D32" s="41"/>
      <c r="E32" s="147">
        <v>71053</v>
      </c>
      <c r="F32" s="40" t="s">
        <v>219</v>
      </c>
      <c r="G32" s="42">
        <v>43169</v>
      </c>
      <c r="H32" s="41">
        <v>39968</v>
      </c>
      <c r="I32" s="43">
        <v>37041</v>
      </c>
      <c r="J32" s="40"/>
      <c r="K32" s="41">
        <v>3871</v>
      </c>
      <c r="L32" s="41"/>
      <c r="M32" s="41"/>
      <c r="N32" s="40">
        <v>3871</v>
      </c>
      <c r="O32" s="41">
        <v>9158</v>
      </c>
      <c r="P32" s="41">
        <v>1171</v>
      </c>
      <c r="Q32" s="41"/>
      <c r="R32" s="41">
        <v>10329</v>
      </c>
      <c r="S32" s="40">
        <v>14200</v>
      </c>
      <c r="T32" s="42"/>
      <c r="U32" s="41">
        <v>5652</v>
      </c>
      <c r="V32" s="41"/>
      <c r="W32" s="43"/>
      <c r="X32" s="41">
        <v>5652</v>
      </c>
      <c r="Y32" s="42"/>
      <c r="Z32" s="43">
        <v>9182</v>
      </c>
      <c r="AA32" s="40">
        <v>9182</v>
      </c>
      <c r="AB32" s="41"/>
      <c r="AC32" s="41">
        <v>6092</v>
      </c>
      <c r="AD32" s="40">
        <v>6092</v>
      </c>
      <c r="AE32" s="42"/>
      <c r="AF32" s="43">
        <v>1557</v>
      </c>
      <c r="AG32" s="40">
        <v>1557</v>
      </c>
      <c r="AH32" s="41"/>
      <c r="AI32" s="41">
        <v>358</v>
      </c>
      <c r="AJ32" s="41"/>
      <c r="AK32" s="41"/>
      <c r="AL32" s="40">
        <v>358</v>
      </c>
      <c r="AM32" s="42"/>
      <c r="AN32" s="41"/>
      <c r="AO32" s="41"/>
      <c r="AP32" s="41"/>
      <c r="AQ32" s="43"/>
      <c r="AR32" s="43">
        <v>0</v>
      </c>
      <c r="AS32" s="41"/>
      <c r="AT32" s="45">
        <v>0.10450581787748711</v>
      </c>
      <c r="AU32" s="44">
        <v>0.24723954536864556</v>
      </c>
      <c r="AV32" s="44">
        <v>0.0316136173429443</v>
      </c>
      <c r="AW32" s="46">
        <f t="shared" si="0"/>
        <v>0.383358980589077</v>
      </c>
      <c r="AX32" s="44">
        <v>0.15258767311897628</v>
      </c>
      <c r="AY32" s="44">
        <v>0.24788747604006373</v>
      </c>
      <c r="AZ32" s="44">
        <v>0.16446640209497584</v>
      </c>
      <c r="BA32" s="44">
        <v>0.042034502308253015</v>
      </c>
      <c r="BB32" s="44">
        <v>0.009664965848654195</v>
      </c>
      <c r="BC32" s="46">
        <f t="shared" si="30"/>
        <v>0</v>
      </c>
      <c r="BD32" s="46"/>
      <c r="BE32" s="40"/>
      <c r="BF32" s="40"/>
      <c r="BG32" s="18"/>
      <c r="BH32" s="18"/>
      <c r="BI32" s="19">
        <v>37643</v>
      </c>
      <c r="BJ32" s="40"/>
      <c r="BK32" s="18">
        <v>5412</v>
      </c>
      <c r="BL32" s="18">
        <v>8610</v>
      </c>
      <c r="BM32" s="18">
        <v>2577</v>
      </c>
      <c r="BN32" s="18">
        <v>10632</v>
      </c>
      <c r="BO32" s="18">
        <v>0</v>
      </c>
      <c r="BP32" s="18">
        <v>0</v>
      </c>
      <c r="BQ32" s="18">
        <v>9913</v>
      </c>
      <c r="BR32" s="18">
        <v>499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9"/>
      <c r="CL32" s="17">
        <v>2577</v>
      </c>
      <c r="CM32" s="20">
        <v>8610</v>
      </c>
      <c r="CN32" s="18">
        <v>11187</v>
      </c>
      <c r="CO32" s="19">
        <v>499</v>
      </c>
      <c r="CP32" s="19">
        <v>0</v>
      </c>
      <c r="CQ32" s="19">
        <f t="shared" si="31"/>
        <v>0</v>
      </c>
      <c r="CR32" s="19">
        <f t="shared" si="32"/>
        <v>0</v>
      </c>
      <c r="CS32" s="18">
        <v>5412</v>
      </c>
      <c r="CT32" s="18">
        <v>0</v>
      </c>
      <c r="CU32" s="18">
        <v>0</v>
      </c>
      <c r="CV32" s="41">
        <v>10632</v>
      </c>
      <c r="CW32" s="18">
        <v>9913</v>
      </c>
      <c r="CX32" s="19">
        <f t="shared" si="33"/>
        <v>0</v>
      </c>
      <c r="CY32" s="40"/>
      <c r="CZ32" s="58">
        <v>0.06845894322981697</v>
      </c>
      <c r="DA32" s="58">
        <v>0.2287277847142895</v>
      </c>
      <c r="DB32" s="58"/>
      <c r="DC32" s="49">
        <v>0.2971867279441065</v>
      </c>
      <c r="DD32" s="82">
        <v>0.14377175039183912</v>
      </c>
      <c r="DE32" s="82"/>
      <c r="DF32" s="58">
        <v>0.26334245410833357</v>
      </c>
      <c r="DG32" s="26"/>
      <c r="DH32" s="58">
        <v>0.013256116675079033</v>
      </c>
      <c r="DI32" s="49">
        <v>0.2824429508806418</v>
      </c>
      <c r="DJ32" s="49">
        <v>0</v>
      </c>
      <c r="DK32" s="82">
        <f t="shared" si="1"/>
        <v>0</v>
      </c>
      <c r="DL32" s="58">
        <f t="shared" si="2"/>
        <v>0</v>
      </c>
      <c r="DM32" s="49">
        <f t="shared" si="34"/>
        <v>0</v>
      </c>
      <c r="DN32" s="41"/>
      <c r="DO32" s="82">
        <v>-0.036046874647670146</v>
      </c>
      <c r="DP32" s="26">
        <v>-0.018511760654356058</v>
      </c>
      <c r="DQ32" s="26">
        <f t="shared" si="35"/>
        <v>-0.0316136173429443</v>
      </c>
      <c r="DR32" s="48">
        <f t="shared" si="3"/>
        <v>-0.0545586353020262</v>
      </c>
      <c r="DS32" s="14">
        <f t="shared" si="50"/>
        <v>-0.0861722526449705</v>
      </c>
      <c r="DT32" s="26">
        <v>0.003591150826424838</v>
      </c>
      <c r="DU32" s="58">
        <v>-0.00881592272713716</v>
      </c>
      <c r="DV32" s="49"/>
      <c r="DW32" s="58"/>
      <c r="DX32" s="47">
        <v>0.007479027467674926</v>
      </c>
      <c r="DY32" s="26">
        <f t="shared" si="51"/>
        <v>0.09887605201335772</v>
      </c>
      <c r="DZ32" s="40"/>
      <c r="EA32" s="40"/>
      <c r="EB32" s="42">
        <v>43354</v>
      </c>
      <c r="EC32" s="42">
        <v>40230</v>
      </c>
      <c r="ED32" s="42">
        <v>37646</v>
      </c>
      <c r="EE32" s="42">
        <v>1886</v>
      </c>
      <c r="EF32" s="41">
        <v>1823</v>
      </c>
      <c r="EG32" s="41">
        <v>5869</v>
      </c>
      <c r="EH32" s="40">
        <v>8276</v>
      </c>
      <c r="EI32" s="42">
        <v>10966</v>
      </c>
      <c r="EJ32" s="41">
        <v>7894</v>
      </c>
      <c r="EK32" s="41">
        <v>529</v>
      </c>
      <c r="EL32" s="41">
        <v>91</v>
      </c>
      <c r="EM32" s="43">
        <v>71</v>
      </c>
      <c r="EN32" s="40">
        <v>241</v>
      </c>
      <c r="EO32" s="40"/>
      <c r="EP32" s="40"/>
      <c r="EQ32" s="40"/>
      <c r="ER32" s="40"/>
      <c r="ES32" s="40"/>
      <c r="ET32" s="40">
        <f>SUM(EL32:ES32)</f>
        <v>403</v>
      </c>
      <c r="EU32" s="40">
        <f>SUM(EE32:EK32)+ET32</f>
        <v>37646</v>
      </c>
      <c r="EV32" s="40"/>
      <c r="EW32" s="45">
        <f t="shared" si="5"/>
        <v>0.0500982840142379</v>
      </c>
      <c r="EX32" s="44">
        <f t="shared" si="6"/>
        <v>0.048424799447484464</v>
      </c>
      <c r="EY32" s="44">
        <f t="shared" si="7"/>
        <v>0.15589969717898317</v>
      </c>
      <c r="EZ32" s="46">
        <f t="shared" si="8"/>
        <v>0.21983743292780109</v>
      </c>
      <c r="FA32" s="84">
        <f t="shared" si="9"/>
        <v>0.29129256760346384</v>
      </c>
      <c r="FB32" s="57">
        <f t="shared" si="10"/>
        <v>0.20969027253891515</v>
      </c>
      <c r="FC32" s="57">
        <f t="shared" si="11"/>
        <v>0.01405195771131063</v>
      </c>
      <c r="FD32" s="57">
        <f t="shared" si="12"/>
        <v>0.0024172554853105245</v>
      </c>
      <c r="FE32" s="48">
        <f t="shared" si="13"/>
        <v>0.0018859905434840355</v>
      </c>
      <c r="FF32" s="47">
        <f t="shared" si="14"/>
        <v>0.006401742549009191</v>
      </c>
      <c r="FG32" s="47">
        <f t="shared" si="15"/>
        <v>0</v>
      </c>
      <c r="FH32" s="47">
        <f t="shared" si="16"/>
        <v>0</v>
      </c>
      <c r="FI32" s="47">
        <f t="shared" si="17"/>
        <v>0</v>
      </c>
      <c r="FJ32" s="47">
        <f t="shared" si="18"/>
        <v>0</v>
      </c>
      <c r="FK32" s="47">
        <f t="shared" si="19"/>
        <v>0</v>
      </c>
      <c r="FL32" s="47">
        <f>SUM(FD32:FK32)</f>
        <v>0.010704988577803751</v>
      </c>
      <c r="FM32" s="47">
        <f>SUM(EW32:FK32)</f>
        <v>1</v>
      </c>
      <c r="FN32" s="47">
        <f t="shared" si="36"/>
        <v>0.3397173670509483</v>
      </c>
      <c r="FO32" s="47"/>
      <c r="FP32" s="45">
        <f>EX32</f>
        <v>0.048424799447484464</v>
      </c>
      <c r="FQ32" s="44">
        <f t="shared" si="21"/>
        <v>0.29129256760346384</v>
      </c>
      <c r="FR32" s="44">
        <f t="shared" si="22"/>
        <v>0</v>
      </c>
      <c r="FS32" s="46">
        <f t="shared" si="23"/>
        <v>0.3397173670509483</v>
      </c>
      <c r="FT32" s="44">
        <f t="shared" si="24"/>
        <v>0.15589969717898317</v>
      </c>
      <c r="FU32" s="44">
        <f t="shared" si="25"/>
        <v>0.21983743292780109</v>
      </c>
      <c r="FV32" s="44">
        <f t="shared" si="26"/>
        <v>0.20969027253891515</v>
      </c>
      <c r="FW32" s="44">
        <f t="shared" si="27"/>
        <v>0.0500982840142379</v>
      </c>
      <c r="FX32" s="44">
        <f t="shared" si="28"/>
        <v>0.01405195771131063</v>
      </c>
      <c r="FY32" s="46">
        <f t="shared" si="37"/>
        <v>0.010704988577803751</v>
      </c>
      <c r="FZ32" s="46">
        <f>SUM(FS32:FY32)</f>
        <v>1</v>
      </c>
      <c r="GA32" s="84"/>
      <c r="GB32" s="45">
        <f t="shared" si="38"/>
        <v>-0.05608101843000265</v>
      </c>
      <c r="GC32" s="44">
        <f t="shared" si="39"/>
        <v>0.04405302223481827</v>
      </c>
      <c r="GD32" s="44">
        <f t="shared" si="40"/>
        <v>-0.0316136173429443</v>
      </c>
      <c r="GE32" s="46">
        <f t="shared" si="41"/>
        <v>-0.04364161353812873</v>
      </c>
      <c r="GF32" s="44">
        <f t="shared" si="42"/>
        <v>0.003312024060006885</v>
      </c>
      <c r="GG32" s="44">
        <f t="shared" si="43"/>
        <v>-0.02805004311226264</v>
      </c>
      <c r="GH32" s="44">
        <f t="shared" si="44"/>
        <v>0.0452238704439393</v>
      </c>
      <c r="GI32" s="44">
        <f t="shared" si="45"/>
        <v>0.008063781705984888</v>
      </c>
      <c r="GJ32" s="44">
        <f t="shared" si="46"/>
        <v>0.004386991862656436</v>
      </c>
      <c r="GK32" s="46">
        <f t="shared" si="47"/>
        <v>0.010704988577803751</v>
      </c>
      <c r="GL32" s="47"/>
      <c r="GM32" s="40"/>
      <c r="GN32" s="46">
        <f t="shared" si="48"/>
        <v>-0.08769463577294695</v>
      </c>
      <c r="GO32" s="46">
        <v>0.04405302223481827</v>
      </c>
      <c r="GP32" s="46">
        <f t="shared" si="49"/>
        <v>-0.043641613538128676</v>
      </c>
    </row>
    <row r="33" spans="1:198" s="156" customFormat="1" ht="12" hidden="1" outlineLevel="1" collapsed="1">
      <c r="A33" s="155">
        <v>406</v>
      </c>
      <c r="B33" s="41">
        <v>408</v>
      </c>
      <c r="C33" s="41"/>
      <c r="D33" s="41">
        <v>527</v>
      </c>
      <c r="E33" s="7" t="s">
        <v>220</v>
      </c>
      <c r="F33" s="6" t="s">
        <v>221</v>
      </c>
      <c r="G33" s="8">
        <v>163757</v>
      </c>
      <c r="H33" s="9">
        <v>153243</v>
      </c>
      <c r="I33" s="10">
        <v>142659</v>
      </c>
      <c r="J33" s="6"/>
      <c r="K33" s="9">
        <v>18402</v>
      </c>
      <c r="L33" s="9"/>
      <c r="M33" s="9"/>
      <c r="N33" s="6">
        <v>18402</v>
      </c>
      <c r="O33" s="9">
        <v>42065</v>
      </c>
      <c r="P33" s="9">
        <v>3781</v>
      </c>
      <c r="Q33" s="9"/>
      <c r="R33" s="9">
        <v>45846</v>
      </c>
      <c r="S33" s="6">
        <v>64248</v>
      </c>
      <c r="T33" s="8"/>
      <c r="U33" s="9">
        <v>15551</v>
      </c>
      <c r="V33" s="9"/>
      <c r="W33" s="10"/>
      <c r="X33" s="9">
        <v>15551</v>
      </c>
      <c r="Y33" s="8"/>
      <c r="Z33" s="10">
        <v>22861</v>
      </c>
      <c r="AA33" s="6">
        <v>22861</v>
      </c>
      <c r="AB33" s="9"/>
      <c r="AC33" s="9">
        <v>31490</v>
      </c>
      <c r="AD33" s="6">
        <v>31490</v>
      </c>
      <c r="AE33" s="8"/>
      <c r="AF33" s="10">
        <v>6225</v>
      </c>
      <c r="AG33" s="6">
        <v>6225</v>
      </c>
      <c r="AH33" s="9"/>
      <c r="AI33" s="9">
        <v>2284</v>
      </c>
      <c r="AJ33" s="9"/>
      <c r="AK33" s="9"/>
      <c r="AL33" s="6">
        <v>2284</v>
      </c>
      <c r="AM33" s="8"/>
      <c r="AN33" s="9"/>
      <c r="AO33" s="9"/>
      <c r="AP33" s="9"/>
      <c r="AQ33" s="10"/>
      <c r="AR33" s="10">
        <v>0</v>
      </c>
      <c r="AS33" s="9"/>
      <c r="AT33" s="12">
        <v>0.12899291317056757</v>
      </c>
      <c r="AU33" s="11">
        <v>0.2948639763351769</v>
      </c>
      <c r="AV33" s="11">
        <v>0.02650376071611325</v>
      </c>
      <c r="AW33" s="13">
        <f t="shared" si="0"/>
        <v>0.4503606502218578</v>
      </c>
      <c r="AX33" s="11">
        <v>0.10900819436558506</v>
      </c>
      <c r="AY33" s="11">
        <v>0.1602492657315697</v>
      </c>
      <c r="AZ33" s="11">
        <v>0.22073616105538382</v>
      </c>
      <c r="BA33" s="11">
        <v>0.04363552246966543</v>
      </c>
      <c r="BB33" s="11">
        <v>0.016010206155938286</v>
      </c>
      <c r="BC33" s="13">
        <f t="shared" si="30"/>
        <v>0</v>
      </c>
      <c r="BD33" s="13"/>
      <c r="BE33" s="6"/>
      <c r="BF33" s="6"/>
      <c r="BG33" s="9"/>
      <c r="BH33" s="9"/>
      <c r="BI33" s="6">
        <v>144197</v>
      </c>
      <c r="BJ33" s="6"/>
      <c r="BK33" s="9">
        <v>18188</v>
      </c>
      <c r="BL33" s="9">
        <v>36592</v>
      </c>
      <c r="BM33" s="9">
        <v>13605</v>
      </c>
      <c r="BN33" s="9">
        <v>26656</v>
      </c>
      <c r="BO33" s="9">
        <v>0</v>
      </c>
      <c r="BP33" s="9">
        <v>0</v>
      </c>
      <c r="BQ33" s="9">
        <v>44628</v>
      </c>
      <c r="BR33" s="9">
        <v>2824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1704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6"/>
      <c r="CL33" s="8">
        <v>13605</v>
      </c>
      <c r="CM33" s="10">
        <v>36592</v>
      </c>
      <c r="CN33" s="9">
        <v>50197</v>
      </c>
      <c r="CO33" s="6">
        <v>2824</v>
      </c>
      <c r="CP33" s="6">
        <v>0</v>
      </c>
      <c r="CQ33" s="6">
        <f t="shared" si="31"/>
        <v>0</v>
      </c>
      <c r="CR33" s="6">
        <f t="shared" si="32"/>
        <v>0</v>
      </c>
      <c r="CS33" s="9">
        <v>18188</v>
      </c>
      <c r="CT33" s="9">
        <v>0</v>
      </c>
      <c r="CU33" s="9">
        <v>0</v>
      </c>
      <c r="CV33" s="9">
        <v>26656</v>
      </c>
      <c r="CW33" s="9">
        <v>44628</v>
      </c>
      <c r="CX33" s="6">
        <f t="shared" si="33"/>
        <v>1704</v>
      </c>
      <c r="CY33" s="6"/>
      <c r="CZ33" s="66">
        <v>0.09435009050118935</v>
      </c>
      <c r="DA33" s="66">
        <v>0.2537639479323426</v>
      </c>
      <c r="DB33" s="66"/>
      <c r="DC33" s="14">
        <v>0.3481140384335319</v>
      </c>
      <c r="DD33" s="80">
        <v>0.12613299860607363</v>
      </c>
      <c r="DE33" s="80"/>
      <c r="DF33" s="66">
        <v>0.30949326268923766</v>
      </c>
      <c r="DG33" s="15"/>
      <c r="DH33" s="66">
        <v>0.019584318675145807</v>
      </c>
      <c r="DI33" s="14">
        <v>0.1848582148033593</v>
      </c>
      <c r="DJ33" s="14">
        <v>0</v>
      </c>
      <c r="DK33" s="80">
        <f t="shared" si="1"/>
        <v>0</v>
      </c>
      <c r="DL33" s="66">
        <f t="shared" si="2"/>
        <v>0</v>
      </c>
      <c r="DM33" s="14">
        <f t="shared" si="34"/>
        <v>0.011817166792651719</v>
      </c>
      <c r="DN33" s="9"/>
      <c r="DO33" s="80">
        <v>-0.03464282266937822</v>
      </c>
      <c r="DP33" s="15">
        <v>-0.04110002840283433</v>
      </c>
      <c r="DQ33" s="15">
        <f t="shared" si="35"/>
        <v>-0.02650376071611325</v>
      </c>
      <c r="DR33" s="15">
        <f t="shared" si="3"/>
        <v>-0.07574285107221256</v>
      </c>
      <c r="DS33" s="14">
        <f t="shared" si="50"/>
        <v>-0.10224661178832581</v>
      </c>
      <c r="DT33" s="15">
        <v>0.0035741125192075215</v>
      </c>
      <c r="DU33" s="66">
        <v>0.017124804240488567</v>
      </c>
      <c r="DV33" s="14"/>
      <c r="DW33" s="66"/>
      <c r="DX33" s="14">
        <v>0.019026573397875834</v>
      </c>
      <c r="DY33" s="15">
        <f t="shared" si="51"/>
        <v>0.08875710163385384</v>
      </c>
      <c r="DZ33" s="6"/>
      <c r="EA33" s="6"/>
      <c r="EB33" s="8">
        <f>SUM(EB34:EB37)</f>
        <v>167965</v>
      </c>
      <c r="EC33" s="8">
        <f>SUM(EC34:EC37)</f>
        <v>157399</v>
      </c>
      <c r="ED33" s="8">
        <f>SUM(ED34:ED37)</f>
        <v>147804</v>
      </c>
      <c r="EE33" s="8">
        <f>SUM(EE34:EE37)</f>
        <v>8221</v>
      </c>
      <c r="EF33" s="9">
        <f>SUM(EF34:EF37)</f>
        <v>8955</v>
      </c>
      <c r="EG33" s="9">
        <f>SUM(EG34:EG37)</f>
        <v>17062</v>
      </c>
      <c r="EH33" s="6">
        <f>SUM(EH34:EH37)</f>
        <v>23404</v>
      </c>
      <c r="EI33" s="8">
        <f>SUM(EI34:EI37)</f>
        <v>47300</v>
      </c>
      <c r="EJ33" s="9">
        <f>SUM(EJ34:EJ37)</f>
        <v>37855</v>
      </c>
      <c r="EK33" s="9">
        <f>SUM(EK34:EK37)</f>
        <v>3626</v>
      </c>
      <c r="EL33" s="9">
        <f>SUM(EL34:EL37)</f>
        <v>343</v>
      </c>
      <c r="EM33" s="10">
        <f>SUM(EM34:EM37)</f>
        <v>178</v>
      </c>
      <c r="EN33" s="6">
        <f>SUM(EN34:EN37)</f>
        <v>860</v>
      </c>
      <c r="EO33" s="6">
        <f>SUM(EO34:EO37)</f>
        <v>0</v>
      </c>
      <c r="EP33" s="6">
        <f>SUM(EP34:EP37)</f>
        <v>0</v>
      </c>
      <c r="EQ33" s="6">
        <f>SUM(EQ34:EQ37)</f>
        <v>0</v>
      </c>
      <c r="ER33" s="6">
        <f>SUM(ER34:ER37)</f>
        <v>0</v>
      </c>
      <c r="ES33" s="6">
        <f>SUM(ES34:ES37)</f>
        <v>0</v>
      </c>
      <c r="ET33" s="6">
        <f>SUM(EL33:ES33)</f>
        <v>1381</v>
      </c>
      <c r="EU33" s="6">
        <f>SUM(EE33:EK33)+ET33</f>
        <v>147804</v>
      </c>
      <c r="EV33" s="6"/>
      <c r="EW33" s="12">
        <f t="shared" si="5"/>
        <v>0.05562095748423588</v>
      </c>
      <c r="EX33" s="11">
        <f t="shared" si="6"/>
        <v>0.060586993586100514</v>
      </c>
      <c r="EY33" s="11">
        <f t="shared" si="7"/>
        <v>0.11543665935969256</v>
      </c>
      <c r="EZ33" s="13">
        <f t="shared" si="8"/>
        <v>0.1583448350518254</v>
      </c>
      <c r="FA33" s="80">
        <f t="shared" si="9"/>
        <v>0.3200184027495873</v>
      </c>
      <c r="FB33" s="66">
        <f t="shared" si="10"/>
        <v>0.2561162079510703</v>
      </c>
      <c r="FC33" s="66">
        <f t="shared" si="11"/>
        <v>0.02453248897188168</v>
      </c>
      <c r="FD33" s="66">
        <f t="shared" si="12"/>
        <v>0.0023206408486915104</v>
      </c>
      <c r="FE33" s="15">
        <f t="shared" si="13"/>
        <v>0.0012042975832859733</v>
      </c>
      <c r="FF33" s="14">
        <f t="shared" si="14"/>
        <v>0.00581851641362886</v>
      </c>
      <c r="FG33" s="14">
        <f t="shared" si="15"/>
        <v>0</v>
      </c>
      <c r="FH33" s="14">
        <f t="shared" si="16"/>
        <v>0</v>
      </c>
      <c r="FI33" s="14">
        <f t="shared" si="17"/>
        <v>0</v>
      </c>
      <c r="FJ33" s="14">
        <f t="shared" si="18"/>
        <v>0</v>
      </c>
      <c r="FK33" s="14">
        <f t="shared" si="19"/>
        <v>0</v>
      </c>
      <c r="FL33" s="14">
        <f>SUM(FD33:FK33)</f>
        <v>0.009343454845606343</v>
      </c>
      <c r="FM33" s="14">
        <f>SUM(EW33:FK33)</f>
        <v>1</v>
      </c>
      <c r="FN33" s="14">
        <f t="shared" si="36"/>
        <v>0.38060539633568785</v>
      </c>
      <c r="FO33" s="14"/>
      <c r="FP33" s="12">
        <f t="shared" si="20"/>
        <v>0.060586993586100514</v>
      </c>
      <c r="FQ33" s="11">
        <f t="shared" si="21"/>
        <v>0.3200184027495873</v>
      </c>
      <c r="FR33" s="11">
        <f t="shared" si="22"/>
        <v>0</v>
      </c>
      <c r="FS33" s="13">
        <f t="shared" si="23"/>
        <v>0.38060539633568785</v>
      </c>
      <c r="FT33" s="11">
        <f t="shared" si="24"/>
        <v>0.11543665935969256</v>
      </c>
      <c r="FU33" s="11">
        <f t="shared" si="25"/>
        <v>0.1583448350518254</v>
      </c>
      <c r="FV33" s="11">
        <f t="shared" si="26"/>
        <v>0.2561162079510703</v>
      </c>
      <c r="FW33" s="11">
        <f t="shared" si="27"/>
        <v>0.05562095748423588</v>
      </c>
      <c r="FX33" s="11">
        <f t="shared" si="28"/>
        <v>0.02453248897188168</v>
      </c>
      <c r="FY33" s="13">
        <f t="shared" si="37"/>
        <v>0.009343454845606343</v>
      </c>
      <c r="FZ33" s="13">
        <f>SUM(FS33:FY33)</f>
        <v>1</v>
      </c>
      <c r="GA33" s="80"/>
      <c r="GB33" s="12">
        <f t="shared" si="38"/>
        <v>-0.06840591958446707</v>
      </c>
      <c r="GC33" s="11">
        <f t="shared" si="39"/>
        <v>0.025154426414410402</v>
      </c>
      <c r="GD33" s="11">
        <f t="shared" si="40"/>
        <v>-0.02650376071611325</v>
      </c>
      <c r="GE33" s="13">
        <f t="shared" si="41"/>
        <v>-0.06975525388616993</v>
      </c>
      <c r="GF33" s="11">
        <f t="shared" si="42"/>
        <v>0.0064284649941074995</v>
      </c>
      <c r="GG33" s="11">
        <f t="shared" si="43"/>
        <v>-0.0019044306797443011</v>
      </c>
      <c r="GH33" s="11">
        <f t="shared" si="44"/>
        <v>0.035380046895686496</v>
      </c>
      <c r="GI33" s="11">
        <f t="shared" si="45"/>
        <v>0.011985435014570452</v>
      </c>
      <c r="GJ33" s="11">
        <f t="shared" si="46"/>
        <v>0.008522282815943395</v>
      </c>
      <c r="GK33" s="13">
        <f t="shared" si="47"/>
        <v>0.009343454845606343</v>
      </c>
      <c r="GL33" s="14"/>
      <c r="GM33" s="6"/>
      <c r="GN33" s="13">
        <f t="shared" si="48"/>
        <v>-0.09490968030058032</v>
      </c>
      <c r="GO33" s="13">
        <v>0.025154426414410402</v>
      </c>
      <c r="GP33" s="13">
        <f t="shared" si="49"/>
        <v>-0.06975525388616992</v>
      </c>
    </row>
    <row r="34" spans="1:198" s="156" customFormat="1" ht="12" hidden="1" outlineLevel="2">
      <c r="A34" s="155">
        <v>407</v>
      </c>
      <c r="B34" s="41">
        <v>409</v>
      </c>
      <c r="C34" s="41">
        <v>1</v>
      </c>
      <c r="D34" s="41"/>
      <c r="E34" s="147">
        <v>72004</v>
      </c>
      <c r="F34" s="40" t="s">
        <v>222</v>
      </c>
      <c r="G34" s="42">
        <v>30489</v>
      </c>
      <c r="H34" s="41">
        <v>28777</v>
      </c>
      <c r="I34" s="43">
        <v>26815</v>
      </c>
      <c r="J34" s="40"/>
      <c r="K34" s="41">
        <v>2991</v>
      </c>
      <c r="L34" s="41"/>
      <c r="M34" s="41"/>
      <c r="N34" s="40">
        <v>2991</v>
      </c>
      <c r="O34" s="41">
        <v>7802</v>
      </c>
      <c r="P34" s="41">
        <v>625</v>
      </c>
      <c r="Q34" s="41"/>
      <c r="R34" s="41">
        <v>8427</v>
      </c>
      <c r="S34" s="40">
        <v>11418</v>
      </c>
      <c r="T34" s="42"/>
      <c r="U34" s="41">
        <v>3507</v>
      </c>
      <c r="V34" s="41"/>
      <c r="W34" s="43"/>
      <c r="X34" s="41">
        <v>3507</v>
      </c>
      <c r="Y34" s="42"/>
      <c r="Z34" s="43">
        <v>2603</v>
      </c>
      <c r="AA34" s="40">
        <v>2603</v>
      </c>
      <c r="AB34" s="41"/>
      <c r="AC34" s="41">
        <v>7981</v>
      </c>
      <c r="AD34" s="40">
        <v>7981</v>
      </c>
      <c r="AE34" s="42"/>
      <c r="AF34" s="43">
        <v>1007</v>
      </c>
      <c r="AG34" s="40">
        <v>1007</v>
      </c>
      <c r="AH34" s="41"/>
      <c r="AI34" s="41">
        <v>299</v>
      </c>
      <c r="AJ34" s="41"/>
      <c r="AK34" s="41"/>
      <c r="AL34" s="40">
        <v>299</v>
      </c>
      <c r="AM34" s="42"/>
      <c r="AN34" s="41"/>
      <c r="AO34" s="41"/>
      <c r="AP34" s="41"/>
      <c r="AQ34" s="43"/>
      <c r="AR34" s="43">
        <v>0</v>
      </c>
      <c r="AS34" s="41"/>
      <c r="AT34" s="45">
        <v>0.11154204736155136</v>
      </c>
      <c r="AU34" s="44">
        <v>0.2909565541674436</v>
      </c>
      <c r="AV34" s="44">
        <v>0.02330785008390826</v>
      </c>
      <c r="AW34" s="46">
        <f t="shared" si="0"/>
        <v>0.4258064516129032</v>
      </c>
      <c r="AX34" s="44">
        <v>0.13078500839082602</v>
      </c>
      <c r="AY34" s="44">
        <v>0.09707253402946112</v>
      </c>
      <c r="AZ34" s="44">
        <v>0.2976319224314749</v>
      </c>
      <c r="BA34" s="44">
        <v>0.03755360805519299</v>
      </c>
      <c r="BB34" s="44">
        <v>0.011150475480141711</v>
      </c>
      <c r="BC34" s="46">
        <f t="shared" si="30"/>
        <v>0</v>
      </c>
      <c r="BD34" s="46"/>
      <c r="BE34" s="40"/>
      <c r="BF34" s="40"/>
      <c r="BG34" s="18"/>
      <c r="BH34" s="18"/>
      <c r="BI34" s="19">
        <v>27022</v>
      </c>
      <c r="BJ34" s="40"/>
      <c r="BK34" s="18">
        <v>4251</v>
      </c>
      <c r="BL34" s="18">
        <v>7138</v>
      </c>
      <c r="BM34" s="18">
        <v>2525</v>
      </c>
      <c r="BN34" s="18">
        <v>3054</v>
      </c>
      <c r="BO34" s="18">
        <v>0</v>
      </c>
      <c r="BP34" s="18">
        <v>0</v>
      </c>
      <c r="BQ34" s="18">
        <v>9727</v>
      </c>
      <c r="BR34" s="18">
        <v>327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9"/>
      <c r="CL34" s="17">
        <v>2525</v>
      </c>
      <c r="CM34" s="20">
        <v>7138</v>
      </c>
      <c r="CN34" s="18">
        <v>9663</v>
      </c>
      <c r="CO34" s="19">
        <v>327</v>
      </c>
      <c r="CP34" s="19">
        <v>0</v>
      </c>
      <c r="CQ34" s="19">
        <f t="shared" si="31"/>
        <v>0</v>
      </c>
      <c r="CR34" s="19">
        <f t="shared" si="32"/>
        <v>0</v>
      </c>
      <c r="CS34" s="18">
        <v>4251</v>
      </c>
      <c r="CT34" s="18">
        <v>0</v>
      </c>
      <c r="CU34" s="18">
        <v>0</v>
      </c>
      <c r="CV34" s="41">
        <v>3054</v>
      </c>
      <c r="CW34" s="18">
        <v>9727</v>
      </c>
      <c r="CX34" s="19">
        <f t="shared" si="33"/>
        <v>0</v>
      </c>
      <c r="CY34" s="40"/>
      <c r="CZ34" s="58">
        <v>0.09344238028273259</v>
      </c>
      <c r="DA34" s="58">
        <v>0.264155132854711</v>
      </c>
      <c r="DB34" s="58"/>
      <c r="DC34" s="49">
        <v>0.3575975131374436</v>
      </c>
      <c r="DD34" s="82">
        <v>0.15731626082451336</v>
      </c>
      <c r="DE34" s="82"/>
      <c r="DF34" s="58">
        <v>0.35996595366738215</v>
      </c>
      <c r="DG34" s="26"/>
      <c r="DH34" s="58">
        <v>0.012101250832654873</v>
      </c>
      <c r="DI34" s="49">
        <v>0.11301902153800607</v>
      </c>
      <c r="DJ34" s="49">
        <v>0</v>
      </c>
      <c r="DK34" s="82">
        <f t="shared" si="1"/>
        <v>0</v>
      </c>
      <c r="DL34" s="58">
        <f t="shared" si="2"/>
        <v>0</v>
      </c>
      <c r="DM34" s="49">
        <f t="shared" si="34"/>
        <v>0</v>
      </c>
      <c r="DN34" s="41"/>
      <c r="DO34" s="82">
        <v>-0.01809966707881877</v>
      </c>
      <c r="DP34" s="26">
        <v>-0.02680142131273261</v>
      </c>
      <c r="DQ34" s="26">
        <f t="shared" si="35"/>
        <v>-0.02330785008390826</v>
      </c>
      <c r="DR34" s="48">
        <f t="shared" si="3"/>
        <v>-0.04490108839155138</v>
      </c>
      <c r="DS34" s="14">
        <f t="shared" si="50"/>
        <v>-0.06820893847545964</v>
      </c>
      <c r="DT34" s="26">
        <v>0.000950775352513162</v>
      </c>
      <c r="DU34" s="58">
        <v>0.02653125243368734</v>
      </c>
      <c r="DV34" s="49"/>
      <c r="DW34" s="58"/>
      <c r="DX34" s="47">
        <v>0.021607120546648054</v>
      </c>
      <c r="DY34" s="26">
        <f t="shared" si="51"/>
        <v>0.06233403123590725</v>
      </c>
      <c r="DZ34" s="40"/>
      <c r="EA34" s="40"/>
      <c r="EB34" s="42">
        <v>31199</v>
      </c>
      <c r="EC34" s="42">
        <v>29499</v>
      </c>
      <c r="ED34" s="42">
        <v>27601</v>
      </c>
      <c r="EE34" s="42">
        <v>1301</v>
      </c>
      <c r="EF34" s="41">
        <v>1639</v>
      </c>
      <c r="EG34" s="41">
        <v>3509</v>
      </c>
      <c r="EH34" s="40">
        <v>2683</v>
      </c>
      <c r="EI34" s="42">
        <v>9257</v>
      </c>
      <c r="EJ34" s="41">
        <v>8550</v>
      </c>
      <c r="EK34" s="41">
        <v>411</v>
      </c>
      <c r="EL34" s="41">
        <v>67</v>
      </c>
      <c r="EM34" s="43">
        <v>30</v>
      </c>
      <c r="EN34" s="40">
        <v>154</v>
      </c>
      <c r="EO34" s="40"/>
      <c r="EP34" s="40"/>
      <c r="EQ34" s="40"/>
      <c r="ER34" s="40"/>
      <c r="ES34" s="40"/>
      <c r="ET34" s="40">
        <f>SUM(EL34:ES34)</f>
        <v>251</v>
      </c>
      <c r="EU34" s="40">
        <f>SUM(EE34:EK34)+ET34</f>
        <v>27601</v>
      </c>
      <c r="EV34" s="40"/>
      <c r="EW34" s="45">
        <f t="shared" si="5"/>
        <v>0.04713597333429948</v>
      </c>
      <c r="EX34" s="44">
        <f t="shared" si="6"/>
        <v>0.05938190645266476</v>
      </c>
      <c r="EY34" s="44">
        <f t="shared" si="7"/>
        <v>0.127133074888591</v>
      </c>
      <c r="EZ34" s="46">
        <f t="shared" si="8"/>
        <v>0.0972066229484439</v>
      </c>
      <c r="FA34" s="84">
        <f t="shared" si="9"/>
        <v>0.3353863990435129</v>
      </c>
      <c r="FB34" s="57">
        <f t="shared" si="10"/>
        <v>0.30977138509474295</v>
      </c>
      <c r="FC34" s="57">
        <f t="shared" si="11"/>
        <v>0.014890764827361328</v>
      </c>
      <c r="FD34" s="57">
        <f t="shared" si="12"/>
        <v>0.002427448280859389</v>
      </c>
      <c r="FE34" s="48">
        <f t="shared" si="13"/>
        <v>0.0010869171406833085</v>
      </c>
      <c r="FF34" s="47">
        <f t="shared" si="14"/>
        <v>0.005579507988840984</v>
      </c>
      <c r="FG34" s="47">
        <f t="shared" si="15"/>
        <v>0</v>
      </c>
      <c r="FH34" s="47">
        <f t="shared" si="16"/>
        <v>0</v>
      </c>
      <c r="FI34" s="47">
        <f t="shared" si="17"/>
        <v>0</v>
      </c>
      <c r="FJ34" s="47">
        <f t="shared" si="18"/>
        <v>0</v>
      </c>
      <c r="FK34" s="47">
        <f t="shared" si="19"/>
        <v>0</v>
      </c>
      <c r="FL34" s="47">
        <f>SUM(FD34:FK34)</f>
        <v>0.00909387341038368</v>
      </c>
      <c r="FM34" s="47">
        <f>SUM(EW34:FK34)</f>
        <v>1</v>
      </c>
      <c r="FN34" s="47">
        <f t="shared" si="36"/>
        <v>0.3947683054961777</v>
      </c>
      <c r="FO34" s="47"/>
      <c r="FP34" s="45">
        <f t="shared" si="20"/>
        <v>0.05938190645266476</v>
      </c>
      <c r="FQ34" s="44">
        <f t="shared" si="21"/>
        <v>0.3353863990435129</v>
      </c>
      <c r="FR34" s="44">
        <f t="shared" si="22"/>
        <v>0</v>
      </c>
      <c r="FS34" s="46">
        <f t="shared" si="23"/>
        <v>0.3947683054961777</v>
      </c>
      <c r="FT34" s="44">
        <f t="shared" si="24"/>
        <v>0.127133074888591</v>
      </c>
      <c r="FU34" s="44">
        <f t="shared" si="25"/>
        <v>0.0972066229484439</v>
      </c>
      <c r="FV34" s="44">
        <f t="shared" si="26"/>
        <v>0.30977138509474295</v>
      </c>
      <c r="FW34" s="44">
        <f t="shared" si="27"/>
        <v>0.04713597333429948</v>
      </c>
      <c r="FX34" s="44">
        <f t="shared" si="28"/>
        <v>0.014890764827361328</v>
      </c>
      <c r="FY34" s="46">
        <f t="shared" si="37"/>
        <v>0.00909387341038368</v>
      </c>
      <c r="FZ34" s="46">
        <f>SUM(FS34:FY34)</f>
        <v>1</v>
      </c>
      <c r="GA34" s="84"/>
      <c r="GB34" s="45">
        <f t="shared" si="38"/>
        <v>-0.052160140908886606</v>
      </c>
      <c r="GC34" s="44">
        <f t="shared" si="39"/>
        <v>0.044429844876069324</v>
      </c>
      <c r="GD34" s="44">
        <f t="shared" si="40"/>
        <v>-0.02330785008390826</v>
      </c>
      <c r="GE34" s="46">
        <f t="shared" si="41"/>
        <v>-0.031038146116725507</v>
      </c>
      <c r="GF34" s="44">
        <f t="shared" si="42"/>
        <v>-0.0036519335022350274</v>
      </c>
      <c r="GG34" s="44">
        <f t="shared" si="43"/>
        <v>0.0001340889189827832</v>
      </c>
      <c r="GH34" s="44">
        <f t="shared" si="44"/>
        <v>0.012139462663268041</v>
      </c>
      <c r="GI34" s="44">
        <f t="shared" si="45"/>
        <v>0.00958236527910649</v>
      </c>
      <c r="GJ34" s="44">
        <f t="shared" si="46"/>
        <v>0.0037402893472196167</v>
      </c>
      <c r="GK34" s="46">
        <f t="shared" si="47"/>
        <v>0.00909387341038368</v>
      </c>
      <c r="GL34" s="47"/>
      <c r="GM34" s="40"/>
      <c r="GN34" s="46">
        <f t="shared" si="48"/>
        <v>-0.07546799099279486</v>
      </c>
      <c r="GO34" s="46">
        <v>0.044429844876069324</v>
      </c>
      <c r="GP34" s="46">
        <f t="shared" si="49"/>
        <v>-0.031038146116725535</v>
      </c>
    </row>
    <row r="35" spans="1:198" s="156" customFormat="1" ht="12" hidden="1" outlineLevel="2">
      <c r="A35" s="155">
        <v>411</v>
      </c>
      <c r="B35" s="41">
        <v>413</v>
      </c>
      <c r="C35" s="41">
        <v>1</v>
      </c>
      <c r="D35" s="41"/>
      <c r="E35" s="147">
        <v>72021</v>
      </c>
      <c r="F35" s="40" t="s">
        <v>223</v>
      </c>
      <c r="G35" s="42">
        <v>39304</v>
      </c>
      <c r="H35" s="41">
        <v>36905</v>
      </c>
      <c r="I35" s="43">
        <v>34018</v>
      </c>
      <c r="J35" s="40"/>
      <c r="K35" s="41">
        <v>5062</v>
      </c>
      <c r="L35" s="41"/>
      <c r="M35" s="41"/>
      <c r="N35" s="40">
        <v>5062</v>
      </c>
      <c r="O35" s="41">
        <v>9610</v>
      </c>
      <c r="P35" s="41">
        <v>931</v>
      </c>
      <c r="Q35" s="41"/>
      <c r="R35" s="41">
        <v>10541</v>
      </c>
      <c r="S35" s="40">
        <v>15603</v>
      </c>
      <c r="T35" s="42"/>
      <c r="U35" s="41">
        <v>4941</v>
      </c>
      <c r="V35" s="41"/>
      <c r="W35" s="43"/>
      <c r="X35" s="41">
        <v>4941</v>
      </c>
      <c r="Y35" s="42"/>
      <c r="Z35" s="43">
        <v>4901</v>
      </c>
      <c r="AA35" s="40">
        <v>4901</v>
      </c>
      <c r="AB35" s="41"/>
      <c r="AC35" s="41">
        <v>6898</v>
      </c>
      <c r="AD35" s="40">
        <v>6898</v>
      </c>
      <c r="AE35" s="42"/>
      <c r="AF35" s="43">
        <v>1284</v>
      </c>
      <c r="AG35" s="40">
        <v>1284</v>
      </c>
      <c r="AH35" s="41"/>
      <c r="AI35" s="41">
        <v>391</v>
      </c>
      <c r="AJ35" s="41"/>
      <c r="AK35" s="41"/>
      <c r="AL35" s="40">
        <v>391</v>
      </c>
      <c r="AM35" s="42"/>
      <c r="AN35" s="41"/>
      <c r="AO35" s="41"/>
      <c r="AP35" s="41"/>
      <c r="AQ35" s="43"/>
      <c r="AR35" s="43">
        <v>0</v>
      </c>
      <c r="AS35" s="41"/>
      <c r="AT35" s="45">
        <v>0.1488035745781645</v>
      </c>
      <c r="AU35" s="44">
        <v>0.2824975013228291</v>
      </c>
      <c r="AV35" s="44">
        <v>0.027367864071961904</v>
      </c>
      <c r="AW35" s="46">
        <f t="shared" si="0"/>
        <v>0.4586689399729555</v>
      </c>
      <c r="AX35" s="44">
        <v>0.14524663413486977</v>
      </c>
      <c r="AY35" s="44">
        <v>0.14407078605444176</v>
      </c>
      <c r="AZ35" s="44">
        <v>0.2027750014698101</v>
      </c>
      <c r="BA35" s="44">
        <v>0.03774472338173908</v>
      </c>
      <c r="BB35" s="44">
        <v>0.011493914986183785</v>
      </c>
      <c r="BC35" s="46">
        <f t="shared" si="30"/>
        <v>0</v>
      </c>
      <c r="BD35" s="46"/>
      <c r="BE35" s="40"/>
      <c r="BF35" s="40"/>
      <c r="BG35" s="18"/>
      <c r="BH35" s="18"/>
      <c r="BI35" s="19">
        <v>34416</v>
      </c>
      <c r="BJ35" s="40"/>
      <c r="BK35" s="18">
        <v>5417</v>
      </c>
      <c r="BL35" s="18">
        <v>8711</v>
      </c>
      <c r="BM35" s="18">
        <v>3318</v>
      </c>
      <c r="BN35" s="18">
        <v>4672</v>
      </c>
      <c r="BO35" s="18">
        <v>0</v>
      </c>
      <c r="BP35" s="18">
        <v>0</v>
      </c>
      <c r="BQ35" s="18">
        <v>10123</v>
      </c>
      <c r="BR35" s="18">
        <v>471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1704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9"/>
      <c r="CL35" s="17">
        <v>3318</v>
      </c>
      <c r="CM35" s="20">
        <v>8711</v>
      </c>
      <c r="CN35" s="18">
        <v>12029</v>
      </c>
      <c r="CO35" s="19">
        <v>471</v>
      </c>
      <c r="CP35" s="19">
        <v>0</v>
      </c>
      <c r="CQ35" s="19">
        <f t="shared" si="31"/>
        <v>0</v>
      </c>
      <c r="CR35" s="19">
        <f t="shared" si="32"/>
        <v>0</v>
      </c>
      <c r="CS35" s="18">
        <v>5417</v>
      </c>
      <c r="CT35" s="18">
        <v>0</v>
      </c>
      <c r="CU35" s="18">
        <v>0</v>
      </c>
      <c r="CV35" s="41">
        <v>4672</v>
      </c>
      <c r="CW35" s="18">
        <v>10123</v>
      </c>
      <c r="CX35" s="19">
        <f t="shared" si="33"/>
        <v>1704</v>
      </c>
      <c r="CY35" s="40"/>
      <c r="CZ35" s="58">
        <v>0.09640864714086471</v>
      </c>
      <c r="DA35" s="58">
        <v>0.2531090190609019</v>
      </c>
      <c r="DB35" s="58"/>
      <c r="DC35" s="49">
        <v>0.3495176662017666</v>
      </c>
      <c r="DD35" s="82">
        <v>0.1573977219897722</v>
      </c>
      <c r="DE35" s="82"/>
      <c r="DF35" s="58">
        <v>0.2941364481636448</v>
      </c>
      <c r="DG35" s="26"/>
      <c r="DH35" s="58">
        <v>0.013685495118549511</v>
      </c>
      <c r="DI35" s="49">
        <v>0.13575081357508137</v>
      </c>
      <c r="DJ35" s="49">
        <v>0</v>
      </c>
      <c r="DK35" s="82">
        <f aca="true" t="shared" si="52" ref="DK35:DK66">CQ35/BI$3</f>
        <v>0</v>
      </c>
      <c r="DL35" s="58">
        <f aca="true" t="shared" si="53" ref="DL35:DL65">CR35/BI35</f>
        <v>0</v>
      </c>
      <c r="DM35" s="49">
        <f t="shared" si="34"/>
        <v>0.04951185495118549</v>
      </c>
      <c r="DN35" s="41"/>
      <c r="DO35" s="82">
        <v>-0.0523949274372998</v>
      </c>
      <c r="DP35" s="26">
        <v>-0.029388482261927196</v>
      </c>
      <c r="DQ35" s="26">
        <f t="shared" si="35"/>
        <v>-0.027367864071961904</v>
      </c>
      <c r="DR35" s="48">
        <f aca="true" t="shared" si="54" ref="DR35:DR65">DS35-DQ35</f>
        <v>-0.081783409699227</v>
      </c>
      <c r="DS35" s="14">
        <f t="shared" si="50"/>
        <v>-0.1091512737711889</v>
      </c>
      <c r="DT35" s="26">
        <v>0.0021915801323657263</v>
      </c>
      <c r="DU35" s="58">
        <v>0.012151087854902431</v>
      </c>
      <c r="DV35" s="49"/>
      <c r="DW35" s="58"/>
      <c r="DX35" s="47">
        <v>0.046064695861099486</v>
      </c>
      <c r="DY35" s="26">
        <f t="shared" si="51"/>
        <v>0.09136144669383472</v>
      </c>
      <c r="DZ35" s="40"/>
      <c r="EA35" s="40"/>
      <c r="EB35" s="42">
        <v>40136</v>
      </c>
      <c r="EC35" s="42">
        <v>37782</v>
      </c>
      <c r="ED35" s="42">
        <v>35227</v>
      </c>
      <c r="EE35" s="42">
        <v>1510</v>
      </c>
      <c r="EF35" s="41">
        <v>2511</v>
      </c>
      <c r="EG35" s="41">
        <v>4794</v>
      </c>
      <c r="EH35" s="40">
        <v>5345</v>
      </c>
      <c r="EI35" s="42">
        <v>11255</v>
      </c>
      <c r="EJ35" s="41">
        <v>8893</v>
      </c>
      <c r="EK35" s="41">
        <v>636</v>
      </c>
      <c r="EL35" s="41">
        <v>68</v>
      </c>
      <c r="EM35" s="43">
        <v>31</v>
      </c>
      <c r="EN35" s="40">
        <v>184</v>
      </c>
      <c r="EO35" s="40"/>
      <c r="EP35" s="40"/>
      <c r="EQ35" s="40"/>
      <c r="ER35" s="40"/>
      <c r="ES35" s="40"/>
      <c r="ET35" s="40">
        <f>SUM(EL35:ES35)</f>
        <v>283</v>
      </c>
      <c r="EU35" s="40">
        <f>SUM(EE35:EK35)+ET35</f>
        <v>35227</v>
      </c>
      <c r="EV35" s="40"/>
      <c r="EW35" s="45">
        <f aca="true" t="shared" si="55" ref="EW35:EW66">EE35/$ED35</f>
        <v>0.04286484798591989</v>
      </c>
      <c r="EX35" s="44">
        <f aca="true" t="shared" si="56" ref="EX35:EX66">EF35/$ED35</f>
        <v>0.07128055184943367</v>
      </c>
      <c r="EY35" s="44">
        <f aca="true" t="shared" si="57" ref="EY35:EY66">EG35/$ED35</f>
        <v>0.1360887955261589</v>
      </c>
      <c r="EZ35" s="46">
        <f aca="true" t="shared" si="58" ref="EZ35:EZ66">EH35/$ED35</f>
        <v>0.15173020694353762</v>
      </c>
      <c r="FA35" s="84">
        <f aca="true" t="shared" si="59" ref="FA35:FA66">EI35/$ED35</f>
        <v>0.3194992477361115</v>
      </c>
      <c r="FB35" s="57">
        <f aca="true" t="shared" si="60" ref="FB35:FB66">EJ35/$ED35</f>
        <v>0.2524484060521759</v>
      </c>
      <c r="FC35" s="57">
        <f aca="true" t="shared" si="61" ref="FC35:FC66">EK35/$ED35</f>
        <v>0.018054333323870894</v>
      </c>
      <c r="FD35" s="57">
        <f aca="true" t="shared" si="62" ref="FD35:FD66">EL35/$ED35</f>
        <v>0.0019303375251937434</v>
      </c>
      <c r="FE35" s="48">
        <f aca="true" t="shared" si="63" ref="FE35:FE66">EM35/$ED35</f>
        <v>0.0008800068129559712</v>
      </c>
      <c r="FF35" s="47">
        <f aca="true" t="shared" si="64" ref="FF35:FF66">EN35/$ED35</f>
        <v>0.005223266244641894</v>
      </c>
      <c r="FG35" s="47">
        <f aca="true" t="shared" si="65" ref="FG35:FG66">EO35/$ED35</f>
        <v>0</v>
      </c>
      <c r="FH35" s="47">
        <f aca="true" t="shared" si="66" ref="FH35:FH66">EP35/$ED35</f>
        <v>0</v>
      </c>
      <c r="FI35" s="47">
        <f aca="true" t="shared" si="67" ref="FI35:FI66">EQ35/$ED35</f>
        <v>0</v>
      </c>
      <c r="FJ35" s="47">
        <f aca="true" t="shared" si="68" ref="FJ35:FJ66">ER35/$ED35</f>
        <v>0</v>
      </c>
      <c r="FK35" s="47">
        <f aca="true" t="shared" si="69" ref="FK35:FK66">ES35/$ED35</f>
        <v>0</v>
      </c>
      <c r="FL35" s="47">
        <f>SUM(FD35:FK35)</f>
        <v>0.008033610582791608</v>
      </c>
      <c r="FM35" s="47">
        <f>SUM(EW35:FK35)</f>
        <v>0.9999999999999999</v>
      </c>
      <c r="FN35" s="47">
        <f t="shared" si="36"/>
        <v>0.39077979958554515</v>
      </c>
      <c r="FO35" s="47"/>
      <c r="FP35" s="45">
        <f aca="true" t="shared" si="70" ref="FP35:FP65">EX35</f>
        <v>0.07128055184943367</v>
      </c>
      <c r="FQ35" s="44">
        <f aca="true" t="shared" si="71" ref="FQ35:FQ65">FA35</f>
        <v>0.3194992477361115</v>
      </c>
      <c r="FR35" s="44">
        <f aca="true" t="shared" si="72" ref="FR35:FR65">FK35</f>
        <v>0</v>
      </c>
      <c r="FS35" s="46">
        <f aca="true" t="shared" si="73" ref="FS35:FS65">FN35</f>
        <v>0.39077979958554515</v>
      </c>
      <c r="FT35" s="44">
        <f aca="true" t="shared" si="74" ref="FT35:FT65">EY35</f>
        <v>0.1360887955261589</v>
      </c>
      <c r="FU35" s="44">
        <f aca="true" t="shared" si="75" ref="FU35:FU65">EZ35</f>
        <v>0.15173020694353762</v>
      </c>
      <c r="FV35" s="44">
        <f aca="true" t="shared" si="76" ref="FV35:FV65">FB35</f>
        <v>0.2524484060521759</v>
      </c>
      <c r="FW35" s="44">
        <f aca="true" t="shared" si="77" ref="FW35:FW65">EW35</f>
        <v>0.04286484798591989</v>
      </c>
      <c r="FX35" s="44">
        <f aca="true" t="shared" si="78" ref="FX35:FX65">FC35</f>
        <v>0.018054333323870894</v>
      </c>
      <c r="FY35" s="46">
        <f t="shared" si="37"/>
        <v>0.008033610582791608</v>
      </c>
      <c r="FZ35" s="46">
        <f>SUM(FS35:FY35)</f>
        <v>0.9999999999999999</v>
      </c>
      <c r="GA35" s="84"/>
      <c r="GB35" s="45">
        <f t="shared" si="38"/>
        <v>-0.07752302272873084</v>
      </c>
      <c r="GC35" s="44">
        <f t="shared" si="39"/>
        <v>0.03700174641328241</v>
      </c>
      <c r="GD35" s="44">
        <f t="shared" si="40"/>
        <v>-0.027367864071961904</v>
      </c>
      <c r="GE35" s="46">
        <f t="shared" si="41"/>
        <v>-0.06788914038741034</v>
      </c>
      <c r="GF35" s="44">
        <f t="shared" si="42"/>
        <v>-0.009157838608710861</v>
      </c>
      <c r="GG35" s="44">
        <f t="shared" si="43"/>
        <v>0.007659420889095853</v>
      </c>
      <c r="GH35" s="44">
        <f t="shared" si="44"/>
        <v>0.0496734045823658</v>
      </c>
      <c r="GI35" s="44">
        <f t="shared" si="45"/>
        <v>0.005120124604180813</v>
      </c>
      <c r="GJ35" s="44">
        <f t="shared" si="46"/>
        <v>0.006560418337687109</v>
      </c>
      <c r="GK35" s="46">
        <f t="shared" si="47"/>
        <v>0.008033610582791608</v>
      </c>
      <c r="GL35" s="47"/>
      <c r="GM35" s="40"/>
      <c r="GN35" s="46">
        <f t="shared" si="48"/>
        <v>-0.10489088680069274</v>
      </c>
      <c r="GO35" s="46">
        <v>0.03700174641328241</v>
      </c>
      <c r="GP35" s="46">
        <f t="shared" si="49"/>
        <v>-0.06788914038741033</v>
      </c>
    </row>
    <row r="36" spans="1:198" s="156" customFormat="1" ht="12" hidden="1" outlineLevel="2">
      <c r="A36" s="155">
        <v>415</v>
      </c>
      <c r="B36" s="41">
        <v>417</v>
      </c>
      <c r="C36" s="41">
        <v>1</v>
      </c>
      <c r="D36" s="41"/>
      <c r="E36" s="147">
        <v>72025</v>
      </c>
      <c r="F36" s="40" t="s">
        <v>224</v>
      </c>
      <c r="G36" s="42">
        <v>51587</v>
      </c>
      <c r="H36" s="41">
        <v>47964</v>
      </c>
      <c r="I36" s="43">
        <v>44824</v>
      </c>
      <c r="J36" s="40"/>
      <c r="K36" s="41">
        <v>5201</v>
      </c>
      <c r="L36" s="41"/>
      <c r="M36" s="41"/>
      <c r="N36" s="40">
        <v>5201</v>
      </c>
      <c r="O36" s="41">
        <v>13353</v>
      </c>
      <c r="P36" s="41">
        <v>1083</v>
      </c>
      <c r="Q36" s="41"/>
      <c r="R36" s="41">
        <v>14436</v>
      </c>
      <c r="S36" s="40">
        <v>19637</v>
      </c>
      <c r="T36" s="42"/>
      <c r="U36" s="41">
        <v>3569</v>
      </c>
      <c r="V36" s="41"/>
      <c r="W36" s="43"/>
      <c r="X36" s="41">
        <v>3569</v>
      </c>
      <c r="Y36" s="42"/>
      <c r="Z36" s="43">
        <v>9033</v>
      </c>
      <c r="AA36" s="40">
        <v>9033</v>
      </c>
      <c r="AB36" s="41"/>
      <c r="AC36" s="41">
        <v>9428</v>
      </c>
      <c r="AD36" s="40">
        <v>9428</v>
      </c>
      <c r="AE36" s="42"/>
      <c r="AF36" s="43">
        <v>2131</v>
      </c>
      <c r="AG36" s="40">
        <v>2131</v>
      </c>
      <c r="AH36" s="41"/>
      <c r="AI36" s="41">
        <v>1026</v>
      </c>
      <c r="AJ36" s="41"/>
      <c r="AK36" s="41"/>
      <c r="AL36" s="40">
        <v>1026</v>
      </c>
      <c r="AM36" s="42"/>
      <c r="AN36" s="41"/>
      <c r="AO36" s="41"/>
      <c r="AP36" s="41"/>
      <c r="AQ36" s="43"/>
      <c r="AR36" s="43">
        <v>0</v>
      </c>
      <c r="AS36" s="41"/>
      <c r="AT36" s="45">
        <v>0.11603159021952525</v>
      </c>
      <c r="AU36" s="44">
        <v>0.2978984472603962</v>
      </c>
      <c r="AV36" s="44">
        <v>0.024161163662323754</v>
      </c>
      <c r="AW36" s="46">
        <f t="shared" si="0"/>
        <v>0.4380912011422452</v>
      </c>
      <c r="AX36" s="44">
        <v>0.07962252364804569</v>
      </c>
      <c r="AY36" s="44">
        <v>0.2015215063358915</v>
      </c>
      <c r="AZ36" s="44">
        <v>0.21033374977690522</v>
      </c>
      <c r="BA36" s="44">
        <v>0.047541495627342494</v>
      </c>
      <c r="BB36" s="44">
        <v>0.022889523469569874</v>
      </c>
      <c r="BC36" s="46">
        <f t="shared" si="30"/>
        <v>0</v>
      </c>
      <c r="BD36" s="46"/>
      <c r="BE36" s="40"/>
      <c r="BF36" s="40"/>
      <c r="BG36" s="18"/>
      <c r="BH36" s="18"/>
      <c r="BI36" s="19">
        <v>45731</v>
      </c>
      <c r="BJ36" s="40"/>
      <c r="BK36" s="18">
        <v>4356</v>
      </c>
      <c r="BL36" s="18">
        <v>10524</v>
      </c>
      <c r="BM36" s="18">
        <v>3986</v>
      </c>
      <c r="BN36" s="18">
        <v>10771</v>
      </c>
      <c r="BO36" s="18">
        <v>0</v>
      </c>
      <c r="BP36" s="18">
        <v>0</v>
      </c>
      <c r="BQ36" s="18">
        <v>14809</v>
      </c>
      <c r="BR36" s="18">
        <v>1285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9"/>
      <c r="CL36" s="17">
        <v>3986</v>
      </c>
      <c r="CM36" s="20">
        <v>10524</v>
      </c>
      <c r="CN36" s="18">
        <v>14510</v>
      </c>
      <c r="CO36" s="19">
        <v>1285</v>
      </c>
      <c r="CP36" s="19">
        <v>0</v>
      </c>
      <c r="CQ36" s="19">
        <f t="shared" si="31"/>
        <v>0</v>
      </c>
      <c r="CR36" s="19">
        <f t="shared" si="32"/>
        <v>0</v>
      </c>
      <c r="CS36" s="18">
        <v>4356</v>
      </c>
      <c r="CT36" s="18">
        <v>0</v>
      </c>
      <c r="CU36" s="18">
        <v>0</v>
      </c>
      <c r="CV36" s="41">
        <v>10771</v>
      </c>
      <c r="CW36" s="18">
        <v>14809</v>
      </c>
      <c r="CX36" s="19">
        <f t="shared" si="33"/>
        <v>0</v>
      </c>
      <c r="CY36" s="40"/>
      <c r="CZ36" s="58">
        <v>0.08716188143709956</v>
      </c>
      <c r="DA36" s="58">
        <v>0.23012835931862413</v>
      </c>
      <c r="DB36" s="58"/>
      <c r="DC36" s="49">
        <v>0.3172902407557237</v>
      </c>
      <c r="DD36" s="82">
        <v>0.09525267324134613</v>
      </c>
      <c r="DE36" s="82"/>
      <c r="DF36" s="58">
        <v>0.32382847521374997</v>
      </c>
      <c r="DG36" s="26"/>
      <c r="DH36" s="58">
        <v>0.02809910126609958</v>
      </c>
      <c r="DI36" s="49">
        <v>0.23552950952308063</v>
      </c>
      <c r="DJ36" s="49">
        <v>0</v>
      </c>
      <c r="DK36" s="82">
        <f t="shared" si="52"/>
        <v>0</v>
      </c>
      <c r="DL36" s="58">
        <f t="shared" si="53"/>
        <v>0</v>
      </c>
      <c r="DM36" s="49">
        <f t="shared" si="34"/>
        <v>0</v>
      </c>
      <c r="DN36" s="41"/>
      <c r="DO36" s="82">
        <v>-0.028869708782425688</v>
      </c>
      <c r="DP36" s="26">
        <v>-0.06777008794177208</v>
      </c>
      <c r="DQ36" s="26">
        <f t="shared" si="35"/>
        <v>-0.024161163662323754</v>
      </c>
      <c r="DR36" s="48">
        <f t="shared" si="54"/>
        <v>-0.09663979672419777</v>
      </c>
      <c r="DS36" s="14">
        <f t="shared" si="50"/>
        <v>-0.12080096038652152</v>
      </c>
      <c r="DT36" s="26">
        <v>0.005209577796529707</v>
      </c>
      <c r="DU36" s="58">
        <v>0.015630149593300446</v>
      </c>
      <c r="DV36" s="49"/>
      <c r="DW36" s="58"/>
      <c r="DX36" s="47">
        <v>0.013533492440153366</v>
      </c>
      <c r="DY36" s="26">
        <f t="shared" si="51"/>
        <v>0.11349472543684475</v>
      </c>
      <c r="DZ36" s="40"/>
      <c r="EA36" s="40"/>
      <c r="EB36" s="42">
        <v>53156</v>
      </c>
      <c r="EC36" s="42">
        <v>49431</v>
      </c>
      <c r="ED36" s="42">
        <v>46603</v>
      </c>
      <c r="EE36" s="42">
        <v>3154</v>
      </c>
      <c r="EF36" s="41">
        <v>2438</v>
      </c>
      <c r="EG36" s="41">
        <v>3944</v>
      </c>
      <c r="EH36" s="40">
        <v>8912</v>
      </c>
      <c r="EI36" s="42">
        <v>14776</v>
      </c>
      <c r="EJ36" s="41">
        <v>11525</v>
      </c>
      <c r="EK36" s="41">
        <v>1439</v>
      </c>
      <c r="EL36" s="41">
        <v>95</v>
      </c>
      <c r="EM36" s="43">
        <v>60</v>
      </c>
      <c r="EN36" s="40">
        <v>260</v>
      </c>
      <c r="EO36" s="40"/>
      <c r="EP36" s="40"/>
      <c r="EQ36" s="40"/>
      <c r="ER36" s="40"/>
      <c r="ES36" s="40"/>
      <c r="ET36" s="40">
        <f>SUM(EL36:ES36)</f>
        <v>415</v>
      </c>
      <c r="EU36" s="40">
        <f>SUM(EE36:EK36)+ET36</f>
        <v>46603</v>
      </c>
      <c r="EV36" s="40"/>
      <c r="EW36" s="45">
        <f t="shared" si="55"/>
        <v>0.06767804647769457</v>
      </c>
      <c r="EX36" s="44">
        <f t="shared" si="56"/>
        <v>0.05231422869772332</v>
      </c>
      <c r="EY36" s="44">
        <f t="shared" si="57"/>
        <v>0.08462974486621033</v>
      </c>
      <c r="EZ36" s="46">
        <f t="shared" si="58"/>
        <v>0.1912323240993069</v>
      </c>
      <c r="FA36" s="84">
        <f t="shared" si="59"/>
        <v>0.31706113340342895</v>
      </c>
      <c r="FB36" s="57">
        <f t="shared" si="60"/>
        <v>0.2473016758577774</v>
      </c>
      <c r="FC36" s="57">
        <f t="shared" si="61"/>
        <v>0.03087784048237238</v>
      </c>
      <c r="FD36" s="57">
        <f t="shared" si="62"/>
        <v>0.0020384953758341737</v>
      </c>
      <c r="FE36" s="48">
        <f t="shared" si="63"/>
        <v>0.0012874707636847413</v>
      </c>
      <c r="FF36" s="47">
        <f t="shared" si="64"/>
        <v>0.0055790399759672125</v>
      </c>
      <c r="FG36" s="47">
        <f t="shared" si="65"/>
        <v>0</v>
      </c>
      <c r="FH36" s="47">
        <f t="shared" si="66"/>
        <v>0</v>
      </c>
      <c r="FI36" s="47">
        <f t="shared" si="67"/>
        <v>0</v>
      </c>
      <c r="FJ36" s="47">
        <f t="shared" si="68"/>
        <v>0</v>
      </c>
      <c r="FK36" s="47">
        <f t="shared" si="69"/>
        <v>0</v>
      </c>
      <c r="FL36" s="47">
        <f>SUM(FD36:FK36)</f>
        <v>0.008905006115486128</v>
      </c>
      <c r="FM36" s="47">
        <f>SUM(EW36:FK36)</f>
        <v>1</v>
      </c>
      <c r="FN36" s="47">
        <f t="shared" si="36"/>
        <v>0.3693753621011523</v>
      </c>
      <c r="FO36" s="47"/>
      <c r="FP36" s="45">
        <f t="shared" si="70"/>
        <v>0.05231422869772332</v>
      </c>
      <c r="FQ36" s="44">
        <f t="shared" si="71"/>
        <v>0.31706113340342895</v>
      </c>
      <c r="FR36" s="44">
        <f t="shared" si="72"/>
        <v>0</v>
      </c>
      <c r="FS36" s="46">
        <f t="shared" si="73"/>
        <v>0.3693753621011523</v>
      </c>
      <c r="FT36" s="44">
        <f t="shared" si="74"/>
        <v>0.08462974486621033</v>
      </c>
      <c r="FU36" s="44">
        <f t="shared" si="75"/>
        <v>0.1912323240993069</v>
      </c>
      <c r="FV36" s="44">
        <f t="shared" si="76"/>
        <v>0.2473016758577774</v>
      </c>
      <c r="FW36" s="44">
        <f t="shared" si="77"/>
        <v>0.06767804647769457</v>
      </c>
      <c r="FX36" s="44">
        <f t="shared" si="78"/>
        <v>0.03087784048237238</v>
      </c>
      <c r="FY36" s="46">
        <f t="shared" si="37"/>
        <v>0.008905006115486128</v>
      </c>
      <c r="FZ36" s="46">
        <f>SUM(FS36:FY36)</f>
        <v>1</v>
      </c>
      <c r="GA36" s="84"/>
      <c r="GB36" s="45">
        <f t="shared" si="38"/>
        <v>-0.06371736152180194</v>
      </c>
      <c r="GC36" s="44">
        <f t="shared" si="39"/>
        <v>0.019162686143032737</v>
      </c>
      <c r="GD36" s="44">
        <f t="shared" si="40"/>
        <v>-0.024161163662323754</v>
      </c>
      <c r="GE36" s="46">
        <f t="shared" si="41"/>
        <v>-0.06871583904109291</v>
      </c>
      <c r="GF36" s="44">
        <f t="shared" si="42"/>
        <v>0.005007221218164645</v>
      </c>
      <c r="GG36" s="44">
        <f t="shared" si="43"/>
        <v>-0.010289182236584593</v>
      </c>
      <c r="GH36" s="44">
        <f t="shared" si="44"/>
        <v>0.03696792608087218</v>
      </c>
      <c r="GI36" s="44">
        <f t="shared" si="45"/>
        <v>0.020136550850352077</v>
      </c>
      <c r="GJ36" s="44">
        <f t="shared" si="46"/>
        <v>0.007988317012802504</v>
      </c>
      <c r="GK36" s="46">
        <f t="shared" si="47"/>
        <v>0.008905006115486128</v>
      </c>
      <c r="GL36" s="47"/>
      <c r="GM36" s="40"/>
      <c r="GN36" s="46">
        <f t="shared" si="48"/>
        <v>-0.08787852518412569</v>
      </c>
      <c r="GO36" s="46">
        <v>0.019162686143032737</v>
      </c>
      <c r="GP36" s="46">
        <f t="shared" si="49"/>
        <v>-0.06871583904109295</v>
      </c>
    </row>
    <row r="37" spans="1:198" s="156" customFormat="1" ht="12" hidden="1" outlineLevel="2">
      <c r="A37" s="155">
        <v>420</v>
      </c>
      <c r="B37" s="41">
        <v>422</v>
      </c>
      <c r="C37" s="41">
        <v>1</v>
      </c>
      <c r="D37" s="41"/>
      <c r="E37" s="147">
        <v>72030</v>
      </c>
      <c r="F37" s="40" t="s">
        <v>225</v>
      </c>
      <c r="G37" s="42">
        <v>42377</v>
      </c>
      <c r="H37" s="41">
        <v>39597</v>
      </c>
      <c r="I37" s="43">
        <v>37002</v>
      </c>
      <c r="J37" s="40"/>
      <c r="K37" s="41">
        <v>5148</v>
      </c>
      <c r="L37" s="41"/>
      <c r="M37" s="41"/>
      <c r="N37" s="40">
        <v>5148</v>
      </c>
      <c r="O37" s="41">
        <v>11300</v>
      </c>
      <c r="P37" s="41">
        <v>1142</v>
      </c>
      <c r="Q37" s="41"/>
      <c r="R37" s="41">
        <v>12442</v>
      </c>
      <c r="S37" s="40">
        <v>17590</v>
      </c>
      <c r="T37" s="42"/>
      <c r="U37" s="41">
        <v>3534</v>
      </c>
      <c r="V37" s="41"/>
      <c r="W37" s="43"/>
      <c r="X37" s="41">
        <v>3534</v>
      </c>
      <c r="Y37" s="42"/>
      <c r="Z37" s="43">
        <v>6324</v>
      </c>
      <c r="AA37" s="40">
        <v>6324</v>
      </c>
      <c r="AB37" s="41"/>
      <c r="AC37" s="41">
        <v>7183</v>
      </c>
      <c r="AD37" s="40">
        <v>7183</v>
      </c>
      <c r="AE37" s="42"/>
      <c r="AF37" s="43">
        <v>1803</v>
      </c>
      <c r="AG37" s="40">
        <v>1803</v>
      </c>
      <c r="AH37" s="41"/>
      <c r="AI37" s="41">
        <v>568</v>
      </c>
      <c r="AJ37" s="41"/>
      <c r="AK37" s="41"/>
      <c r="AL37" s="40">
        <v>568</v>
      </c>
      <c r="AM37" s="42"/>
      <c r="AN37" s="41"/>
      <c r="AO37" s="41"/>
      <c r="AP37" s="41"/>
      <c r="AQ37" s="43"/>
      <c r="AR37" s="43">
        <v>0</v>
      </c>
      <c r="AS37" s="41"/>
      <c r="AT37" s="45">
        <v>0.13912761472352847</v>
      </c>
      <c r="AU37" s="44">
        <v>0.30538889789741097</v>
      </c>
      <c r="AV37" s="44">
        <v>0.030863196583968435</v>
      </c>
      <c r="AW37" s="46">
        <f t="shared" si="0"/>
        <v>0.47537970920490785</v>
      </c>
      <c r="AX37" s="44">
        <v>0.09550835089995136</v>
      </c>
      <c r="AY37" s="44">
        <v>0.1709096805578077</v>
      </c>
      <c r="AZ37" s="44">
        <v>0.19412464191124804</v>
      </c>
      <c r="BA37" s="44">
        <v>0.04872709583265769</v>
      </c>
      <c r="BB37" s="44">
        <v>0.015350521593427383</v>
      </c>
      <c r="BC37" s="46">
        <f t="shared" si="30"/>
        <v>0</v>
      </c>
      <c r="BD37" s="46"/>
      <c r="BE37" s="40"/>
      <c r="BF37" s="40"/>
      <c r="BG37" s="18"/>
      <c r="BH37" s="18"/>
      <c r="BI37" s="19">
        <v>37028</v>
      </c>
      <c r="BJ37" s="40"/>
      <c r="BK37" s="18">
        <v>4164</v>
      </c>
      <c r="BL37" s="18">
        <v>10219</v>
      </c>
      <c r="BM37" s="18">
        <v>3776</v>
      </c>
      <c r="BN37" s="18">
        <v>8159</v>
      </c>
      <c r="BO37" s="18">
        <v>0</v>
      </c>
      <c r="BP37" s="18">
        <v>0</v>
      </c>
      <c r="BQ37" s="18">
        <v>9969</v>
      </c>
      <c r="BR37" s="18">
        <v>741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9"/>
      <c r="CL37" s="17">
        <v>3776</v>
      </c>
      <c r="CM37" s="20">
        <v>10219</v>
      </c>
      <c r="CN37" s="18">
        <v>13995</v>
      </c>
      <c r="CO37" s="19">
        <v>741</v>
      </c>
      <c r="CP37" s="19">
        <v>0</v>
      </c>
      <c r="CQ37" s="19">
        <f t="shared" si="31"/>
        <v>0</v>
      </c>
      <c r="CR37" s="19">
        <f t="shared" si="32"/>
        <v>0</v>
      </c>
      <c r="CS37" s="18">
        <v>4164</v>
      </c>
      <c r="CT37" s="18">
        <v>0</v>
      </c>
      <c r="CU37" s="18">
        <v>0</v>
      </c>
      <c r="CV37" s="41">
        <v>8159</v>
      </c>
      <c r="CW37" s="18">
        <v>9969</v>
      </c>
      <c r="CX37" s="19">
        <f t="shared" si="33"/>
        <v>0</v>
      </c>
      <c r="CY37" s="40"/>
      <c r="CZ37" s="58">
        <v>0.10197688235929567</v>
      </c>
      <c r="DA37" s="58">
        <v>0.2759803392027655</v>
      </c>
      <c r="DB37" s="58"/>
      <c r="DC37" s="49">
        <v>0.37795722156206113</v>
      </c>
      <c r="DD37" s="82">
        <v>0.11245543912714702</v>
      </c>
      <c r="DE37" s="82"/>
      <c r="DF37" s="58">
        <v>0.2692286918007994</v>
      </c>
      <c r="DG37" s="26"/>
      <c r="DH37" s="58">
        <v>0.02001188289942746</v>
      </c>
      <c r="DI37" s="49">
        <v>0.220346764610565</v>
      </c>
      <c r="DJ37" s="49">
        <v>0</v>
      </c>
      <c r="DK37" s="82">
        <f t="shared" si="52"/>
        <v>0</v>
      </c>
      <c r="DL37" s="58">
        <f t="shared" si="53"/>
        <v>0</v>
      </c>
      <c r="DM37" s="49">
        <f t="shared" si="34"/>
        <v>0</v>
      </c>
      <c r="DN37" s="41"/>
      <c r="DO37" s="82">
        <v>-0.0371507323642328</v>
      </c>
      <c r="DP37" s="26">
        <v>-0.02940855869464548</v>
      </c>
      <c r="DQ37" s="26">
        <f t="shared" si="35"/>
        <v>-0.030863196583968435</v>
      </c>
      <c r="DR37" s="48">
        <f t="shared" si="54"/>
        <v>-0.06655929105887828</v>
      </c>
      <c r="DS37" s="14">
        <f t="shared" si="50"/>
        <v>-0.09742248764284672</v>
      </c>
      <c r="DT37" s="26">
        <v>0.004661361306000079</v>
      </c>
      <c r="DU37" s="58">
        <v>0.016947088227195664</v>
      </c>
      <c r="DV37" s="49"/>
      <c r="DW37" s="58"/>
      <c r="DX37" s="47">
        <v>-0.0007099882200995999</v>
      </c>
      <c r="DY37" s="26">
        <f t="shared" si="51"/>
        <v>0.07510404988955136</v>
      </c>
      <c r="DZ37" s="40"/>
      <c r="EA37" s="40"/>
      <c r="EB37" s="42">
        <v>43474</v>
      </c>
      <c r="EC37" s="42">
        <v>40687</v>
      </c>
      <c r="ED37" s="42">
        <v>38373</v>
      </c>
      <c r="EE37" s="42">
        <v>2256</v>
      </c>
      <c r="EF37" s="41">
        <v>2367</v>
      </c>
      <c r="EG37" s="41">
        <v>4815</v>
      </c>
      <c r="EH37" s="40">
        <v>6464</v>
      </c>
      <c r="EI37" s="42">
        <v>12012</v>
      </c>
      <c r="EJ37" s="41">
        <v>8887</v>
      </c>
      <c r="EK37" s="41">
        <v>1140</v>
      </c>
      <c r="EL37" s="41">
        <v>113</v>
      </c>
      <c r="EM37" s="43">
        <v>57</v>
      </c>
      <c r="EN37" s="40">
        <v>262</v>
      </c>
      <c r="EO37" s="40"/>
      <c r="EP37" s="40"/>
      <c r="EQ37" s="40"/>
      <c r="ER37" s="40"/>
      <c r="ES37" s="40"/>
      <c r="ET37" s="40">
        <f>SUM(EL37:ES37)</f>
        <v>432</v>
      </c>
      <c r="EU37" s="40">
        <f>SUM(EE37:EK37)+ET37</f>
        <v>38373</v>
      </c>
      <c r="EV37" s="40"/>
      <c r="EW37" s="45">
        <f t="shared" si="55"/>
        <v>0.05879133765929169</v>
      </c>
      <c r="EX37" s="44">
        <f t="shared" si="56"/>
        <v>0.061683996560081306</v>
      </c>
      <c r="EY37" s="44">
        <f t="shared" si="57"/>
        <v>0.12547885231803613</v>
      </c>
      <c r="EZ37" s="46">
        <f t="shared" si="58"/>
        <v>0.16845177598832511</v>
      </c>
      <c r="FA37" s="84">
        <f t="shared" si="59"/>
        <v>0.3130326010476116</v>
      </c>
      <c r="FB37" s="57">
        <f t="shared" si="60"/>
        <v>0.23159513199384985</v>
      </c>
      <c r="FC37" s="57">
        <f t="shared" si="61"/>
        <v>0.02970838871081229</v>
      </c>
      <c r="FD37" s="57">
        <f t="shared" si="62"/>
        <v>0.002944778880984025</v>
      </c>
      <c r="FE37" s="48">
        <f t="shared" si="63"/>
        <v>0.0014854194355406144</v>
      </c>
      <c r="FF37" s="47">
        <f t="shared" si="64"/>
        <v>0.006827717405467386</v>
      </c>
      <c r="FG37" s="47">
        <f t="shared" si="65"/>
        <v>0</v>
      </c>
      <c r="FH37" s="47">
        <f t="shared" si="66"/>
        <v>0</v>
      </c>
      <c r="FI37" s="47">
        <f t="shared" si="67"/>
        <v>0</v>
      </c>
      <c r="FJ37" s="47">
        <f t="shared" si="68"/>
        <v>0</v>
      </c>
      <c r="FK37" s="47">
        <f t="shared" si="69"/>
        <v>0</v>
      </c>
      <c r="FL37" s="47">
        <f>SUM(FD37:FK37)</f>
        <v>0.011257915721992025</v>
      </c>
      <c r="FM37" s="47">
        <f>SUM(EW37:FK37)</f>
        <v>0.9999999999999999</v>
      </c>
      <c r="FN37" s="47">
        <f t="shared" si="36"/>
        <v>0.37471659760769294</v>
      </c>
      <c r="FO37" s="47"/>
      <c r="FP37" s="45">
        <f t="shared" si="70"/>
        <v>0.061683996560081306</v>
      </c>
      <c r="FQ37" s="44">
        <f t="shared" si="71"/>
        <v>0.3130326010476116</v>
      </c>
      <c r="FR37" s="44">
        <f t="shared" si="72"/>
        <v>0</v>
      </c>
      <c r="FS37" s="46">
        <f t="shared" si="73"/>
        <v>0.37471659760769294</v>
      </c>
      <c r="FT37" s="44">
        <f t="shared" si="74"/>
        <v>0.12547885231803613</v>
      </c>
      <c r="FU37" s="44">
        <f t="shared" si="75"/>
        <v>0.16845177598832511</v>
      </c>
      <c r="FV37" s="44">
        <f t="shared" si="76"/>
        <v>0.23159513199384985</v>
      </c>
      <c r="FW37" s="44">
        <f t="shared" si="77"/>
        <v>0.05879133765929169</v>
      </c>
      <c r="FX37" s="44">
        <f t="shared" si="78"/>
        <v>0.02970838871081229</v>
      </c>
      <c r="FY37" s="46">
        <f t="shared" si="37"/>
        <v>0.011257915721992025</v>
      </c>
      <c r="FZ37" s="46">
        <f>SUM(FS37:FY37)</f>
        <v>0.9999999999999999</v>
      </c>
      <c r="GA37" s="84"/>
      <c r="GB37" s="45">
        <f t="shared" si="38"/>
        <v>-0.07744361816344716</v>
      </c>
      <c r="GC37" s="44">
        <f t="shared" si="39"/>
        <v>0.007643703150200631</v>
      </c>
      <c r="GD37" s="44">
        <f t="shared" si="40"/>
        <v>-0.030863196583968435</v>
      </c>
      <c r="GE37" s="46">
        <f t="shared" si="41"/>
        <v>-0.10066311159721492</v>
      </c>
      <c r="GF37" s="44">
        <f t="shared" si="42"/>
        <v>0.029970501418084772</v>
      </c>
      <c r="GG37" s="44">
        <f t="shared" si="43"/>
        <v>-0.002457904569482583</v>
      </c>
      <c r="GH37" s="44">
        <f t="shared" si="44"/>
        <v>0.03747049008260181</v>
      </c>
      <c r="GI37" s="44">
        <f t="shared" si="45"/>
        <v>0.010064241826633999</v>
      </c>
      <c r="GJ37" s="44">
        <f t="shared" si="46"/>
        <v>0.014357867117384907</v>
      </c>
      <c r="GK37" s="46">
        <f t="shared" si="47"/>
        <v>0.011257915721992025</v>
      </c>
      <c r="GL37" s="47"/>
      <c r="GM37" s="40"/>
      <c r="GN37" s="46">
        <f t="shared" si="48"/>
        <v>-0.1083068147474156</v>
      </c>
      <c r="GO37" s="46">
        <v>0.007643703150200631</v>
      </c>
      <c r="GP37" s="46">
        <f t="shared" si="49"/>
        <v>-0.10066311159721497</v>
      </c>
    </row>
    <row r="38" spans="1:198" s="156" customFormat="1" ht="12" hidden="1" outlineLevel="1" collapsed="1">
      <c r="A38" s="155">
        <v>424</v>
      </c>
      <c r="B38" s="41">
        <v>426</v>
      </c>
      <c r="C38" s="41"/>
      <c r="D38" s="41">
        <v>541</v>
      </c>
      <c r="E38" s="7" t="s">
        <v>226</v>
      </c>
      <c r="F38" s="6" t="s">
        <v>227</v>
      </c>
      <c r="G38" s="8">
        <v>142439</v>
      </c>
      <c r="H38" s="9">
        <v>131659</v>
      </c>
      <c r="I38" s="10">
        <v>123417</v>
      </c>
      <c r="J38" s="6"/>
      <c r="K38" s="9">
        <v>15204</v>
      </c>
      <c r="L38" s="9"/>
      <c r="M38" s="9"/>
      <c r="N38" s="6">
        <v>15204</v>
      </c>
      <c r="O38" s="9">
        <v>32403</v>
      </c>
      <c r="P38" s="9">
        <v>3178</v>
      </c>
      <c r="Q38" s="9"/>
      <c r="R38" s="9">
        <v>35581</v>
      </c>
      <c r="S38" s="6">
        <v>50785</v>
      </c>
      <c r="T38" s="8"/>
      <c r="U38" s="9">
        <v>21479</v>
      </c>
      <c r="V38" s="9"/>
      <c r="W38" s="10"/>
      <c r="X38" s="9">
        <v>21479</v>
      </c>
      <c r="Y38" s="8"/>
      <c r="Z38" s="10">
        <v>21325</v>
      </c>
      <c r="AA38" s="6">
        <v>21325</v>
      </c>
      <c r="AB38" s="9"/>
      <c r="AC38" s="9">
        <v>22942</v>
      </c>
      <c r="AD38" s="6">
        <v>22942</v>
      </c>
      <c r="AE38" s="8"/>
      <c r="AF38" s="10">
        <v>5266</v>
      </c>
      <c r="AG38" s="6">
        <v>5266</v>
      </c>
      <c r="AH38" s="9"/>
      <c r="AI38" s="9">
        <v>1620</v>
      </c>
      <c r="AJ38" s="9"/>
      <c r="AK38" s="9"/>
      <c r="AL38" s="6">
        <v>1620</v>
      </c>
      <c r="AM38" s="8"/>
      <c r="AN38" s="9"/>
      <c r="AO38" s="9"/>
      <c r="AP38" s="9"/>
      <c r="AQ38" s="10"/>
      <c r="AR38" s="10">
        <v>0</v>
      </c>
      <c r="AS38" s="9"/>
      <c r="AT38" s="12">
        <v>0.123192104815382</v>
      </c>
      <c r="AU38" s="11">
        <v>0.26254891951676024</v>
      </c>
      <c r="AV38" s="11">
        <v>0.025750099256990528</v>
      </c>
      <c r="AW38" s="13">
        <f t="shared" si="0"/>
        <v>0.41149112358913276</v>
      </c>
      <c r="AX38" s="11">
        <v>0.1740359918001572</v>
      </c>
      <c r="AY38" s="11">
        <v>0.17278818963351888</v>
      </c>
      <c r="AZ38" s="11">
        <v>0.18589011238322112</v>
      </c>
      <c r="BA38" s="11">
        <v>0.04266835200985278</v>
      </c>
      <c r="BB38" s="11">
        <v>0.01312623058411726</v>
      </c>
      <c r="BC38" s="13">
        <f t="shared" si="30"/>
        <v>0</v>
      </c>
      <c r="BD38" s="13"/>
      <c r="BE38" s="6"/>
      <c r="BF38" s="6"/>
      <c r="BG38" s="9"/>
      <c r="BH38" s="9"/>
      <c r="BI38" s="6">
        <v>125617</v>
      </c>
      <c r="BJ38" s="6"/>
      <c r="BK38" s="9">
        <v>29639</v>
      </c>
      <c r="BL38" s="9">
        <v>29563</v>
      </c>
      <c r="BM38" s="9">
        <v>9986</v>
      </c>
      <c r="BN38" s="9">
        <v>23815</v>
      </c>
      <c r="BO38" s="9">
        <v>0</v>
      </c>
      <c r="BP38" s="9">
        <v>0</v>
      </c>
      <c r="BQ38" s="9">
        <v>30436</v>
      </c>
      <c r="BR38" s="9">
        <v>2081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97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6"/>
      <c r="CL38" s="8">
        <v>9986</v>
      </c>
      <c r="CM38" s="10">
        <v>29563</v>
      </c>
      <c r="CN38" s="9">
        <v>39549</v>
      </c>
      <c r="CO38" s="6">
        <v>2081</v>
      </c>
      <c r="CP38" s="6">
        <v>0</v>
      </c>
      <c r="CQ38" s="6">
        <f t="shared" si="31"/>
        <v>0</v>
      </c>
      <c r="CR38" s="6">
        <f t="shared" si="32"/>
        <v>0</v>
      </c>
      <c r="CS38" s="9">
        <v>29639</v>
      </c>
      <c r="CT38" s="9">
        <v>0</v>
      </c>
      <c r="CU38" s="9">
        <v>0</v>
      </c>
      <c r="CV38" s="9">
        <v>23815</v>
      </c>
      <c r="CW38" s="9">
        <v>30436</v>
      </c>
      <c r="CX38" s="6">
        <f t="shared" si="33"/>
        <v>97</v>
      </c>
      <c r="CY38" s="6"/>
      <c r="CZ38" s="66">
        <v>0.0794956096706656</v>
      </c>
      <c r="DA38" s="66">
        <v>0.23534235015961216</v>
      </c>
      <c r="DB38" s="66"/>
      <c r="DC38" s="14">
        <v>0.31483795983027774</v>
      </c>
      <c r="DD38" s="80">
        <v>0.23594736381222287</v>
      </c>
      <c r="DE38" s="80"/>
      <c r="DF38" s="66">
        <v>0.24229204645867997</v>
      </c>
      <c r="DG38" s="15"/>
      <c r="DH38" s="66">
        <v>0.016566229093195984</v>
      </c>
      <c r="DI38" s="14">
        <v>0.18958421232794925</v>
      </c>
      <c r="DJ38" s="14">
        <v>0</v>
      </c>
      <c r="DK38" s="80">
        <f t="shared" si="52"/>
        <v>0</v>
      </c>
      <c r="DL38" s="66">
        <f t="shared" si="53"/>
        <v>0</v>
      </c>
      <c r="DM38" s="14">
        <f t="shared" si="34"/>
        <v>0.0007721884776742001</v>
      </c>
      <c r="DN38" s="9"/>
      <c r="DO38" s="80">
        <v>-0.043696495144716394</v>
      </c>
      <c r="DP38" s="15">
        <v>-0.027206569357148075</v>
      </c>
      <c r="DQ38" s="15">
        <f t="shared" si="35"/>
        <v>-0.025750099256990528</v>
      </c>
      <c r="DR38" s="15">
        <f t="shared" si="54"/>
        <v>-0.07090306450186447</v>
      </c>
      <c r="DS38" s="14">
        <f t="shared" si="50"/>
        <v>-0.09665316375885499</v>
      </c>
      <c r="DT38" s="15">
        <v>0.0034399985090787233</v>
      </c>
      <c r="DU38" s="66">
        <v>0.061911372012065674</v>
      </c>
      <c r="DV38" s="14"/>
      <c r="DW38" s="66"/>
      <c r="DX38" s="14">
        <v>0.02587232931542241</v>
      </c>
      <c r="DY38" s="15">
        <f t="shared" si="51"/>
        <v>0.05640193407545885</v>
      </c>
      <c r="DZ38" s="6"/>
      <c r="EA38" s="6"/>
      <c r="EB38" s="8">
        <f>SUM(EB39:EB44)</f>
        <v>148217</v>
      </c>
      <c r="EC38" s="8">
        <f>SUM(EC39:EC44)</f>
        <v>135653</v>
      </c>
      <c r="ED38" s="8">
        <f>SUM(ED39:ED44)</f>
        <v>127484</v>
      </c>
      <c r="EE38" s="8">
        <f>SUM(EE39:EE44)</f>
        <v>7179</v>
      </c>
      <c r="EF38" s="9">
        <f>SUM(EF39:EF44)</f>
        <v>7678</v>
      </c>
      <c r="EG38" s="9">
        <f>SUM(EG39:EG44)</f>
        <v>21516</v>
      </c>
      <c r="EH38" s="6">
        <f>SUM(EH39:EH44)</f>
        <v>21524</v>
      </c>
      <c r="EI38" s="8">
        <f>SUM(EI39:EI44)</f>
        <v>36418</v>
      </c>
      <c r="EJ38" s="9">
        <f>SUM(EJ39:EJ44)</f>
        <v>29349</v>
      </c>
      <c r="EK38" s="9">
        <f>SUM(EK39:EK44)</f>
        <v>2511</v>
      </c>
      <c r="EL38" s="9">
        <f>SUM(EL39:EL44)</f>
        <v>282</v>
      </c>
      <c r="EM38" s="10">
        <f>SUM(EM39:EM44)</f>
        <v>182</v>
      </c>
      <c r="EN38" s="6">
        <f>SUM(EN39:EN44)</f>
        <v>845</v>
      </c>
      <c r="EO38" s="6">
        <f>SUM(EO39:EO44)</f>
        <v>0</v>
      </c>
      <c r="EP38" s="6">
        <f>SUM(EP39:EP44)</f>
        <v>0</v>
      </c>
      <c r="EQ38" s="6">
        <f>SUM(EQ39:EQ44)</f>
        <v>0</v>
      </c>
      <c r="ER38" s="6">
        <f>SUM(ER39:ER44)</f>
        <v>0</v>
      </c>
      <c r="ES38" s="6">
        <f>SUM(ES39:ES44)</f>
        <v>0</v>
      </c>
      <c r="ET38" s="6">
        <f>SUM(EL38:ES38)</f>
        <v>1309</v>
      </c>
      <c r="EU38" s="6">
        <f>SUM(EE38:EK38)+ET38</f>
        <v>127484</v>
      </c>
      <c r="EV38" s="6"/>
      <c r="EW38" s="12">
        <f t="shared" si="55"/>
        <v>0.05631294907596247</v>
      </c>
      <c r="EX38" s="11">
        <f t="shared" si="56"/>
        <v>0.06022716576197797</v>
      </c>
      <c r="EY38" s="11">
        <f t="shared" si="57"/>
        <v>0.16877412067396694</v>
      </c>
      <c r="EZ38" s="13">
        <f t="shared" si="58"/>
        <v>0.168836873646889</v>
      </c>
      <c r="FA38" s="80">
        <f t="shared" si="59"/>
        <v>0.28566722098459413</v>
      </c>
      <c r="FB38" s="66">
        <f t="shared" si="60"/>
        <v>0.23021712528631044</v>
      </c>
      <c r="FC38" s="66">
        <f t="shared" si="61"/>
        <v>0.019696589375921683</v>
      </c>
      <c r="FD38" s="66">
        <f t="shared" si="62"/>
        <v>0.0022120422955037495</v>
      </c>
      <c r="FE38" s="15">
        <f t="shared" si="63"/>
        <v>0.0014276301339775973</v>
      </c>
      <c r="FF38" s="14">
        <f t="shared" si="64"/>
        <v>0.006628282764895987</v>
      </c>
      <c r="FG38" s="14">
        <f t="shared" si="65"/>
        <v>0</v>
      </c>
      <c r="FH38" s="14">
        <f t="shared" si="66"/>
        <v>0</v>
      </c>
      <c r="FI38" s="14">
        <f t="shared" si="67"/>
        <v>0</v>
      </c>
      <c r="FJ38" s="14">
        <f t="shared" si="68"/>
        <v>0</v>
      </c>
      <c r="FK38" s="14">
        <f t="shared" si="69"/>
        <v>0</v>
      </c>
      <c r="FL38" s="14">
        <f>SUM(FD38:FK38)</f>
        <v>0.010267955194377334</v>
      </c>
      <c r="FM38" s="14">
        <f>SUM(EW38:FK38)</f>
        <v>1</v>
      </c>
      <c r="FN38" s="14">
        <f t="shared" si="36"/>
        <v>0.3458943867465721</v>
      </c>
      <c r="FO38" s="14"/>
      <c r="FP38" s="12">
        <f t="shared" si="70"/>
        <v>0.06022716576197797</v>
      </c>
      <c r="FQ38" s="11">
        <f t="shared" si="71"/>
        <v>0.28566722098459413</v>
      </c>
      <c r="FR38" s="11">
        <f t="shared" si="72"/>
        <v>0</v>
      </c>
      <c r="FS38" s="13">
        <f t="shared" si="73"/>
        <v>0.3458943867465721</v>
      </c>
      <c r="FT38" s="11">
        <f t="shared" si="74"/>
        <v>0.16877412067396694</v>
      </c>
      <c r="FU38" s="11">
        <f t="shared" si="75"/>
        <v>0.168836873646889</v>
      </c>
      <c r="FV38" s="11">
        <f t="shared" si="76"/>
        <v>0.23021712528631044</v>
      </c>
      <c r="FW38" s="11">
        <f t="shared" si="77"/>
        <v>0.05631294907596247</v>
      </c>
      <c r="FX38" s="11">
        <f t="shared" si="78"/>
        <v>0.019696589375921683</v>
      </c>
      <c r="FY38" s="13">
        <f t="shared" si="37"/>
        <v>0.010267955194377334</v>
      </c>
      <c r="FZ38" s="13">
        <f>SUM(FS38:FY38)</f>
        <v>1</v>
      </c>
      <c r="GA38" s="80"/>
      <c r="GB38" s="12">
        <f t="shared" si="38"/>
        <v>-0.06296493905340403</v>
      </c>
      <c r="GC38" s="11">
        <f t="shared" si="39"/>
        <v>0.02311830146783389</v>
      </c>
      <c r="GD38" s="11">
        <f t="shared" si="40"/>
        <v>-0.025750099256990528</v>
      </c>
      <c r="GE38" s="13">
        <f t="shared" si="41"/>
        <v>-0.06559673684256068</v>
      </c>
      <c r="GF38" s="11">
        <f t="shared" si="42"/>
        <v>-0.005261871126190254</v>
      </c>
      <c r="GG38" s="11">
        <f t="shared" si="43"/>
        <v>-0.003951315986629872</v>
      </c>
      <c r="GH38" s="11">
        <f t="shared" si="44"/>
        <v>0.044327012903089325</v>
      </c>
      <c r="GI38" s="11">
        <f t="shared" si="45"/>
        <v>0.013644597066109695</v>
      </c>
      <c r="GJ38" s="11">
        <f t="shared" si="46"/>
        <v>0.0065703587918044225</v>
      </c>
      <c r="GK38" s="13">
        <f t="shared" si="47"/>
        <v>0.010267955194377334</v>
      </c>
      <c r="GL38" s="14"/>
      <c r="GM38" s="6"/>
      <c r="GN38" s="13">
        <f t="shared" si="48"/>
        <v>-0.08871503831039455</v>
      </c>
      <c r="GO38" s="13">
        <v>0.02311830146783389</v>
      </c>
      <c r="GP38" s="13">
        <f t="shared" si="49"/>
        <v>-0.06559673684256066</v>
      </c>
    </row>
    <row r="39" spans="1:198" s="156" customFormat="1" ht="12" hidden="1" outlineLevel="2">
      <c r="A39" s="155">
        <v>425</v>
      </c>
      <c r="B39" s="41">
        <v>427</v>
      </c>
      <c r="C39" s="41">
        <v>1</v>
      </c>
      <c r="D39" s="41"/>
      <c r="E39" s="147">
        <v>73006</v>
      </c>
      <c r="F39" s="40" t="s">
        <v>228</v>
      </c>
      <c r="G39" s="42">
        <v>30943</v>
      </c>
      <c r="H39" s="41">
        <v>28793</v>
      </c>
      <c r="I39" s="43">
        <v>26941</v>
      </c>
      <c r="J39" s="40"/>
      <c r="K39" s="41">
        <v>3678</v>
      </c>
      <c r="L39" s="41"/>
      <c r="M39" s="41"/>
      <c r="N39" s="40">
        <v>3678</v>
      </c>
      <c r="O39" s="41">
        <v>8666</v>
      </c>
      <c r="P39" s="41">
        <v>735</v>
      </c>
      <c r="Q39" s="41"/>
      <c r="R39" s="41">
        <v>9401</v>
      </c>
      <c r="S39" s="40">
        <v>13079</v>
      </c>
      <c r="T39" s="42"/>
      <c r="U39" s="41">
        <v>3956</v>
      </c>
      <c r="V39" s="41"/>
      <c r="W39" s="43"/>
      <c r="X39" s="41">
        <v>3956</v>
      </c>
      <c r="Y39" s="42"/>
      <c r="Z39" s="43">
        <v>3724</v>
      </c>
      <c r="AA39" s="40">
        <v>3724</v>
      </c>
      <c r="AB39" s="41"/>
      <c r="AC39" s="41">
        <v>4485</v>
      </c>
      <c r="AD39" s="40">
        <v>4485</v>
      </c>
      <c r="AE39" s="42"/>
      <c r="AF39" s="43">
        <v>1323</v>
      </c>
      <c r="AG39" s="40">
        <v>1323</v>
      </c>
      <c r="AH39" s="41"/>
      <c r="AI39" s="41">
        <v>374</v>
      </c>
      <c r="AJ39" s="41"/>
      <c r="AK39" s="41"/>
      <c r="AL39" s="40">
        <v>374</v>
      </c>
      <c r="AM39" s="42"/>
      <c r="AN39" s="41"/>
      <c r="AO39" s="41"/>
      <c r="AP39" s="41"/>
      <c r="AQ39" s="43"/>
      <c r="AR39" s="43">
        <v>0</v>
      </c>
      <c r="AS39" s="41"/>
      <c r="AT39" s="45">
        <v>0.13652054489439888</v>
      </c>
      <c r="AU39" s="44">
        <v>0.321665862440147</v>
      </c>
      <c r="AV39" s="44">
        <v>0.027281838090642514</v>
      </c>
      <c r="AW39" s="46">
        <f t="shared" si="0"/>
        <v>0.48546824542518835</v>
      </c>
      <c r="AX39" s="44">
        <v>0.1468393897776623</v>
      </c>
      <c r="AY39" s="44">
        <v>0.1382279796592554</v>
      </c>
      <c r="AZ39" s="44">
        <v>0.1664748895735125</v>
      </c>
      <c r="BA39" s="44">
        <v>0.04910730856315653</v>
      </c>
      <c r="BB39" s="44">
        <v>0.0138821870012249</v>
      </c>
      <c r="BC39" s="46">
        <f t="shared" si="30"/>
        <v>0</v>
      </c>
      <c r="BD39" s="46"/>
      <c r="BE39" s="40"/>
      <c r="BF39" s="40"/>
      <c r="BG39" s="18"/>
      <c r="BH39" s="18"/>
      <c r="BI39" s="19">
        <v>27558</v>
      </c>
      <c r="BJ39" s="40"/>
      <c r="BK39" s="18">
        <v>5514</v>
      </c>
      <c r="BL39" s="18">
        <v>7838</v>
      </c>
      <c r="BM39" s="18">
        <v>2756</v>
      </c>
      <c r="BN39" s="18">
        <v>3830</v>
      </c>
      <c r="BO39" s="18">
        <v>0</v>
      </c>
      <c r="BP39" s="18">
        <v>0</v>
      </c>
      <c r="BQ39" s="18">
        <v>7207</v>
      </c>
      <c r="BR39" s="18">
        <v>413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9"/>
      <c r="CL39" s="17">
        <v>2756</v>
      </c>
      <c r="CM39" s="20">
        <v>7838</v>
      </c>
      <c r="CN39" s="18">
        <v>10594</v>
      </c>
      <c r="CO39" s="19">
        <v>413</v>
      </c>
      <c r="CP39" s="19">
        <v>0</v>
      </c>
      <c r="CQ39" s="19">
        <f t="shared" si="31"/>
        <v>0</v>
      </c>
      <c r="CR39" s="19">
        <f t="shared" si="32"/>
        <v>0</v>
      </c>
      <c r="CS39" s="18">
        <v>5514</v>
      </c>
      <c r="CT39" s="18">
        <v>0</v>
      </c>
      <c r="CU39" s="18">
        <v>0</v>
      </c>
      <c r="CV39" s="41">
        <v>3830</v>
      </c>
      <c r="CW39" s="18">
        <v>7207</v>
      </c>
      <c r="CX39" s="19">
        <f t="shared" si="33"/>
        <v>0</v>
      </c>
      <c r="CY39" s="40"/>
      <c r="CZ39" s="58">
        <v>0.10000725742071268</v>
      </c>
      <c r="DA39" s="58">
        <v>0.2844183177298788</v>
      </c>
      <c r="DB39" s="58"/>
      <c r="DC39" s="49">
        <v>0.3844255751505915</v>
      </c>
      <c r="DD39" s="82">
        <v>0.20008708904855216</v>
      </c>
      <c r="DE39" s="82"/>
      <c r="DF39" s="58">
        <v>0.26152115538137743</v>
      </c>
      <c r="DG39" s="26"/>
      <c r="DH39" s="58">
        <v>0.014986573771681545</v>
      </c>
      <c r="DI39" s="49">
        <v>0.13897960664779738</v>
      </c>
      <c r="DJ39" s="49">
        <v>0</v>
      </c>
      <c r="DK39" s="82">
        <f t="shared" si="52"/>
        <v>0</v>
      </c>
      <c r="DL39" s="58">
        <f t="shared" si="53"/>
        <v>0</v>
      </c>
      <c r="DM39" s="49">
        <f t="shared" si="34"/>
        <v>0</v>
      </c>
      <c r="DN39" s="41"/>
      <c r="DO39" s="82">
        <v>-0.03651328747368621</v>
      </c>
      <c r="DP39" s="26">
        <v>-0.0372475447102682</v>
      </c>
      <c r="DQ39" s="26">
        <f t="shared" si="35"/>
        <v>-0.027281838090642514</v>
      </c>
      <c r="DR39" s="48">
        <f t="shared" si="54"/>
        <v>-0.0737608321839544</v>
      </c>
      <c r="DS39" s="14">
        <f t="shared" si="50"/>
        <v>-0.10104267027459692</v>
      </c>
      <c r="DT39" s="26">
        <v>0.0011043867704566453</v>
      </c>
      <c r="DU39" s="58">
        <v>0.05324769927088985</v>
      </c>
      <c r="DV39" s="49"/>
      <c r="DW39" s="58"/>
      <c r="DX39" s="47">
        <v>0.04835568157461456</v>
      </c>
      <c r="DY39" s="26">
        <f t="shared" si="51"/>
        <v>0.09504626580786493</v>
      </c>
      <c r="DZ39" s="40"/>
      <c r="EA39" s="40"/>
      <c r="EB39" s="42">
        <v>31492</v>
      </c>
      <c r="EC39" s="42">
        <v>29660</v>
      </c>
      <c r="ED39" s="42">
        <v>27929</v>
      </c>
      <c r="EE39" s="42">
        <v>1427</v>
      </c>
      <c r="EF39" s="41">
        <v>1903</v>
      </c>
      <c r="EG39" s="41">
        <v>3735</v>
      </c>
      <c r="EH39" s="40">
        <v>3852</v>
      </c>
      <c r="EI39" s="42">
        <v>9405</v>
      </c>
      <c r="EJ39" s="41">
        <v>6802</v>
      </c>
      <c r="EK39" s="41">
        <v>531</v>
      </c>
      <c r="EL39" s="41">
        <v>54</v>
      </c>
      <c r="EM39" s="43">
        <v>28</v>
      </c>
      <c r="EN39" s="40">
        <v>192</v>
      </c>
      <c r="EO39" s="40"/>
      <c r="EP39" s="40"/>
      <c r="EQ39" s="40"/>
      <c r="ER39" s="40"/>
      <c r="ES39" s="40"/>
      <c r="ET39" s="40">
        <f>SUM(EL39:ES39)</f>
        <v>274</v>
      </c>
      <c r="EU39" s="40">
        <f>SUM(EE39:EK39)+ET39</f>
        <v>27929</v>
      </c>
      <c r="EV39" s="40"/>
      <c r="EW39" s="45">
        <f t="shared" si="55"/>
        <v>0.051093845107236205</v>
      </c>
      <c r="EX39" s="44">
        <f t="shared" si="56"/>
        <v>0.06813706183536826</v>
      </c>
      <c r="EY39" s="44">
        <f t="shared" si="57"/>
        <v>0.13373196319238068</v>
      </c>
      <c r="EZ39" s="46">
        <f t="shared" si="58"/>
        <v>0.13792115722009382</v>
      </c>
      <c r="FA39" s="84">
        <f t="shared" si="59"/>
        <v>0.33674675068924775</v>
      </c>
      <c r="FB39" s="57">
        <f t="shared" si="60"/>
        <v>0.2435461348419206</v>
      </c>
      <c r="FC39" s="57">
        <f t="shared" si="61"/>
        <v>0.01901249597192882</v>
      </c>
      <c r="FD39" s="57">
        <f t="shared" si="62"/>
        <v>0.001933474166636829</v>
      </c>
      <c r="FE39" s="48">
        <f t="shared" si="63"/>
        <v>0.0010025421604783558</v>
      </c>
      <c r="FF39" s="47">
        <f t="shared" si="64"/>
        <v>0.0068745748147087254</v>
      </c>
      <c r="FG39" s="47">
        <f t="shared" si="65"/>
        <v>0</v>
      </c>
      <c r="FH39" s="47">
        <f t="shared" si="66"/>
        <v>0</v>
      </c>
      <c r="FI39" s="47">
        <f t="shared" si="67"/>
        <v>0</v>
      </c>
      <c r="FJ39" s="47">
        <f t="shared" si="68"/>
        <v>0</v>
      </c>
      <c r="FK39" s="47">
        <f t="shared" si="69"/>
        <v>0</v>
      </c>
      <c r="FL39" s="47">
        <f>SUM(FD39:FK39)</f>
        <v>0.00981059114182391</v>
      </c>
      <c r="FM39" s="47">
        <f>SUM(EW39:FK39)</f>
        <v>1</v>
      </c>
      <c r="FN39" s="47">
        <f t="shared" si="36"/>
        <v>0.404883812524616</v>
      </c>
      <c r="FO39" s="47"/>
      <c r="FP39" s="45">
        <f t="shared" si="70"/>
        <v>0.06813706183536826</v>
      </c>
      <c r="FQ39" s="44">
        <f t="shared" si="71"/>
        <v>0.33674675068924775</v>
      </c>
      <c r="FR39" s="44">
        <f t="shared" si="72"/>
        <v>0</v>
      </c>
      <c r="FS39" s="46">
        <f t="shared" si="73"/>
        <v>0.404883812524616</v>
      </c>
      <c r="FT39" s="44">
        <f t="shared" si="74"/>
        <v>0.13373196319238068</v>
      </c>
      <c r="FU39" s="44">
        <f t="shared" si="75"/>
        <v>0.13792115722009382</v>
      </c>
      <c r="FV39" s="44">
        <f t="shared" si="76"/>
        <v>0.2435461348419206</v>
      </c>
      <c r="FW39" s="44">
        <f t="shared" si="77"/>
        <v>0.051093845107236205</v>
      </c>
      <c r="FX39" s="44">
        <f t="shared" si="78"/>
        <v>0.01901249597192882</v>
      </c>
      <c r="FY39" s="46">
        <f t="shared" si="37"/>
        <v>0.00981059114182391</v>
      </c>
      <c r="FZ39" s="46">
        <f>SUM(FS39:FY39)</f>
        <v>1</v>
      </c>
      <c r="GA39" s="84"/>
      <c r="GB39" s="45">
        <f t="shared" si="38"/>
        <v>-0.06838348305903062</v>
      </c>
      <c r="GC39" s="44">
        <f t="shared" si="39"/>
        <v>0.015080888249100755</v>
      </c>
      <c r="GD39" s="44">
        <f t="shared" si="40"/>
        <v>-0.027281838090642514</v>
      </c>
      <c r="GE39" s="46">
        <f t="shared" si="41"/>
        <v>-0.08058443290057232</v>
      </c>
      <c r="GF39" s="44">
        <f t="shared" si="42"/>
        <v>-0.013107426585281634</v>
      </c>
      <c r="GG39" s="44">
        <f t="shared" si="43"/>
        <v>-0.00030682243916158036</v>
      </c>
      <c r="GH39" s="44">
        <f t="shared" si="44"/>
        <v>0.07707124526840808</v>
      </c>
      <c r="GI39" s="44">
        <f t="shared" si="45"/>
        <v>0.0019865365440796742</v>
      </c>
      <c r="GJ39" s="44">
        <f t="shared" si="46"/>
        <v>0.00513030897070392</v>
      </c>
      <c r="GK39" s="46">
        <f t="shared" si="47"/>
        <v>0.00981059114182391</v>
      </c>
      <c r="GL39" s="47"/>
      <c r="GM39" s="40"/>
      <c r="GN39" s="46">
        <f t="shared" si="48"/>
        <v>-0.09566532114967313</v>
      </c>
      <c r="GO39" s="46">
        <v>0.015080888249100755</v>
      </c>
      <c r="GP39" s="46">
        <f t="shared" si="49"/>
        <v>-0.08058443290057238</v>
      </c>
    </row>
    <row r="40" spans="1:198" s="156" customFormat="1" ht="12" hidden="1" outlineLevel="2">
      <c r="A40" s="155">
        <v>428</v>
      </c>
      <c r="B40" s="41">
        <v>430</v>
      </c>
      <c r="C40" s="41">
        <v>1</v>
      </c>
      <c r="D40" s="41"/>
      <c r="E40" s="147">
        <v>73009</v>
      </c>
      <c r="F40" s="40" t="s">
        <v>229</v>
      </c>
      <c r="G40" s="42">
        <v>35206</v>
      </c>
      <c r="H40" s="41">
        <v>32907</v>
      </c>
      <c r="I40" s="43">
        <v>30837</v>
      </c>
      <c r="J40" s="40"/>
      <c r="K40" s="41">
        <v>3240</v>
      </c>
      <c r="L40" s="41"/>
      <c r="M40" s="41"/>
      <c r="N40" s="40">
        <v>3240</v>
      </c>
      <c r="O40" s="41">
        <v>7639</v>
      </c>
      <c r="P40" s="41">
        <v>917</v>
      </c>
      <c r="Q40" s="41"/>
      <c r="R40" s="41">
        <v>8556</v>
      </c>
      <c r="S40" s="40">
        <v>11796</v>
      </c>
      <c r="T40" s="42"/>
      <c r="U40" s="41">
        <v>5641</v>
      </c>
      <c r="V40" s="41"/>
      <c r="W40" s="43"/>
      <c r="X40" s="41">
        <v>5641</v>
      </c>
      <c r="Y40" s="42"/>
      <c r="Z40" s="43">
        <v>6226</v>
      </c>
      <c r="AA40" s="40">
        <v>6226</v>
      </c>
      <c r="AB40" s="41"/>
      <c r="AC40" s="41">
        <v>5467</v>
      </c>
      <c r="AD40" s="40">
        <v>5467</v>
      </c>
      <c r="AE40" s="42"/>
      <c r="AF40" s="43">
        <v>1382</v>
      </c>
      <c r="AG40" s="40">
        <v>1382</v>
      </c>
      <c r="AH40" s="41"/>
      <c r="AI40" s="41">
        <v>325</v>
      </c>
      <c r="AJ40" s="41"/>
      <c r="AK40" s="41"/>
      <c r="AL40" s="40">
        <v>325</v>
      </c>
      <c r="AM40" s="42"/>
      <c r="AN40" s="41"/>
      <c r="AO40" s="41"/>
      <c r="AP40" s="41"/>
      <c r="AQ40" s="43"/>
      <c r="AR40" s="43">
        <v>0</v>
      </c>
      <c r="AS40" s="41"/>
      <c r="AT40" s="45">
        <v>0.10506858643836949</v>
      </c>
      <c r="AU40" s="44">
        <v>0.24772189253169893</v>
      </c>
      <c r="AV40" s="44">
        <v>0.029737004248143465</v>
      </c>
      <c r="AW40" s="46">
        <f t="shared" si="0"/>
        <v>0.3825274832182119</v>
      </c>
      <c r="AX40" s="44">
        <v>0.1829295975613711</v>
      </c>
      <c r="AY40" s="44">
        <v>0.2019003145571878</v>
      </c>
      <c r="AZ40" s="44">
        <v>0.17728702532671792</v>
      </c>
      <c r="BA40" s="44">
        <v>0.04481629211661316</v>
      </c>
      <c r="BB40" s="44">
        <v>0.010539287219898174</v>
      </c>
      <c r="BC40" s="46">
        <f t="shared" si="30"/>
        <v>0</v>
      </c>
      <c r="BD40" s="46"/>
      <c r="BE40" s="40"/>
      <c r="BF40" s="40"/>
      <c r="BG40" s="18"/>
      <c r="BH40" s="18"/>
      <c r="BI40" s="19">
        <v>31764</v>
      </c>
      <c r="BJ40" s="40"/>
      <c r="BK40" s="18">
        <v>7539</v>
      </c>
      <c r="BL40" s="18">
        <v>7270</v>
      </c>
      <c r="BM40" s="18">
        <v>2064</v>
      </c>
      <c r="BN40" s="18">
        <v>7712</v>
      </c>
      <c r="BO40" s="18">
        <v>0</v>
      </c>
      <c r="BP40" s="18">
        <v>0</v>
      </c>
      <c r="BQ40" s="18">
        <v>6676</v>
      </c>
      <c r="BR40" s="18">
        <v>503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9"/>
      <c r="CL40" s="17">
        <v>2064</v>
      </c>
      <c r="CM40" s="20">
        <v>7270</v>
      </c>
      <c r="CN40" s="18">
        <v>9334</v>
      </c>
      <c r="CO40" s="19">
        <v>503</v>
      </c>
      <c r="CP40" s="19">
        <v>0</v>
      </c>
      <c r="CQ40" s="19">
        <f t="shared" si="31"/>
        <v>0</v>
      </c>
      <c r="CR40" s="19">
        <f t="shared" si="32"/>
        <v>0</v>
      </c>
      <c r="CS40" s="18">
        <v>7539</v>
      </c>
      <c r="CT40" s="18">
        <v>0</v>
      </c>
      <c r="CU40" s="18">
        <v>0</v>
      </c>
      <c r="CV40" s="41">
        <v>7712</v>
      </c>
      <c r="CW40" s="18">
        <v>6676</v>
      </c>
      <c r="CX40" s="19">
        <f t="shared" si="33"/>
        <v>0</v>
      </c>
      <c r="CY40" s="40"/>
      <c r="CZ40" s="58">
        <v>0.06497922176048357</v>
      </c>
      <c r="DA40" s="58">
        <v>0.22887545649162575</v>
      </c>
      <c r="DB40" s="58"/>
      <c r="DC40" s="49">
        <v>0.2938546782521093</v>
      </c>
      <c r="DD40" s="82">
        <v>0.23734416320362675</v>
      </c>
      <c r="DE40" s="82"/>
      <c r="DF40" s="58">
        <v>0.21017504092683542</v>
      </c>
      <c r="DG40" s="26"/>
      <c r="DH40" s="58">
        <v>0.015835537086009318</v>
      </c>
      <c r="DI40" s="49">
        <v>0.24279058053141922</v>
      </c>
      <c r="DJ40" s="49">
        <v>0</v>
      </c>
      <c r="DK40" s="82">
        <f t="shared" si="52"/>
        <v>0</v>
      </c>
      <c r="DL40" s="58">
        <f t="shared" si="53"/>
        <v>0</v>
      </c>
      <c r="DM40" s="49">
        <f t="shared" si="34"/>
        <v>0</v>
      </c>
      <c r="DN40" s="41"/>
      <c r="DO40" s="82">
        <v>-0.040089364677885916</v>
      </c>
      <c r="DP40" s="26">
        <v>-0.01884643604007319</v>
      </c>
      <c r="DQ40" s="26">
        <f t="shared" si="35"/>
        <v>-0.029737004248143465</v>
      </c>
      <c r="DR40" s="48">
        <f t="shared" si="54"/>
        <v>-0.058935800717959105</v>
      </c>
      <c r="DS40" s="14">
        <f t="shared" si="50"/>
        <v>-0.08867280496610257</v>
      </c>
      <c r="DT40" s="26">
        <v>0.005296249866111144</v>
      </c>
      <c r="DU40" s="58">
        <v>0.05441456564225566</v>
      </c>
      <c r="DV40" s="49"/>
      <c r="DW40" s="58"/>
      <c r="DX40" s="47">
        <v>0.003926026142381744</v>
      </c>
      <c r="DY40" s="26">
        <f t="shared" si="51"/>
        <v>0.032888015600117504</v>
      </c>
      <c r="DZ40" s="40"/>
      <c r="EA40" s="40"/>
      <c r="EB40" s="42">
        <v>35723</v>
      </c>
      <c r="EC40" s="42">
        <v>32280</v>
      </c>
      <c r="ED40" s="42">
        <v>30496</v>
      </c>
      <c r="EE40" s="42">
        <v>1608</v>
      </c>
      <c r="EF40" s="41">
        <v>1369</v>
      </c>
      <c r="EG40" s="41">
        <v>5860</v>
      </c>
      <c r="EH40" s="40">
        <v>5838</v>
      </c>
      <c r="EI40" s="42">
        <v>8637</v>
      </c>
      <c r="EJ40" s="41">
        <v>6437</v>
      </c>
      <c r="EK40" s="41">
        <v>438</v>
      </c>
      <c r="EL40" s="41">
        <v>84</v>
      </c>
      <c r="EM40" s="43">
        <v>33</v>
      </c>
      <c r="EN40" s="40">
        <v>192</v>
      </c>
      <c r="EO40" s="40"/>
      <c r="EP40" s="40"/>
      <c r="EQ40" s="40"/>
      <c r="ER40" s="40"/>
      <c r="ES40" s="40"/>
      <c r="ET40" s="40">
        <f>SUM(EL40:ES40)</f>
        <v>309</v>
      </c>
      <c r="EU40" s="40">
        <f>SUM(EE40:EK40)+ET40</f>
        <v>30496</v>
      </c>
      <c r="EV40" s="40"/>
      <c r="EW40" s="45">
        <f t="shared" si="55"/>
        <v>0.052728226652675764</v>
      </c>
      <c r="EX40" s="44">
        <f t="shared" si="56"/>
        <v>0.044891133263378805</v>
      </c>
      <c r="EY40" s="44">
        <f t="shared" si="57"/>
        <v>0.1921563483735572</v>
      </c>
      <c r="EZ40" s="46">
        <f t="shared" si="58"/>
        <v>0.19143494228751312</v>
      </c>
      <c r="FA40" s="84">
        <f t="shared" si="59"/>
        <v>0.28321747114375656</v>
      </c>
      <c r="FB40" s="57">
        <f t="shared" si="60"/>
        <v>0.21107686253934943</v>
      </c>
      <c r="FC40" s="57">
        <f t="shared" si="61"/>
        <v>0.014362539349422875</v>
      </c>
      <c r="FD40" s="57">
        <f t="shared" si="62"/>
        <v>0.0027544596012591817</v>
      </c>
      <c r="FE40" s="48">
        <f t="shared" si="63"/>
        <v>0.0010821091290661071</v>
      </c>
      <c r="FF40" s="47">
        <f t="shared" si="64"/>
        <v>0.0062959076600209865</v>
      </c>
      <c r="FG40" s="47">
        <f t="shared" si="65"/>
        <v>0</v>
      </c>
      <c r="FH40" s="47">
        <f t="shared" si="66"/>
        <v>0</v>
      </c>
      <c r="FI40" s="47">
        <f t="shared" si="67"/>
        <v>0</v>
      </c>
      <c r="FJ40" s="47">
        <f t="shared" si="68"/>
        <v>0</v>
      </c>
      <c r="FK40" s="47">
        <f t="shared" si="69"/>
        <v>0</v>
      </c>
      <c r="FL40" s="47">
        <f>SUM(FD40:FK40)</f>
        <v>0.010132476390346276</v>
      </c>
      <c r="FM40" s="47">
        <f>SUM(EW40:FK40)</f>
        <v>1.0000000000000002</v>
      </c>
      <c r="FN40" s="47">
        <f t="shared" si="36"/>
        <v>0.32810860440713535</v>
      </c>
      <c r="FO40" s="47"/>
      <c r="FP40" s="45">
        <f t="shared" si="70"/>
        <v>0.044891133263378805</v>
      </c>
      <c r="FQ40" s="44">
        <f t="shared" si="71"/>
        <v>0.28321747114375656</v>
      </c>
      <c r="FR40" s="44">
        <f t="shared" si="72"/>
        <v>0</v>
      </c>
      <c r="FS40" s="46">
        <f t="shared" si="73"/>
        <v>0.32810860440713535</v>
      </c>
      <c r="FT40" s="44">
        <f t="shared" si="74"/>
        <v>0.1921563483735572</v>
      </c>
      <c r="FU40" s="44">
        <f t="shared" si="75"/>
        <v>0.19143494228751312</v>
      </c>
      <c r="FV40" s="44">
        <f t="shared" si="76"/>
        <v>0.21107686253934943</v>
      </c>
      <c r="FW40" s="44">
        <f t="shared" si="77"/>
        <v>0.052728226652675764</v>
      </c>
      <c r="FX40" s="44">
        <f t="shared" si="78"/>
        <v>0.014362539349422875</v>
      </c>
      <c r="FY40" s="46">
        <f t="shared" si="37"/>
        <v>0.010132476390346276</v>
      </c>
      <c r="FZ40" s="46">
        <f>SUM(FS40:FY40)</f>
        <v>1</v>
      </c>
      <c r="GA40" s="84"/>
      <c r="GB40" s="45">
        <f t="shared" si="38"/>
        <v>-0.06017745317499068</v>
      </c>
      <c r="GC40" s="44">
        <f t="shared" si="39"/>
        <v>0.03549557861205763</v>
      </c>
      <c r="GD40" s="44">
        <f t="shared" si="40"/>
        <v>-0.029737004248143465</v>
      </c>
      <c r="GE40" s="46">
        <f t="shared" si="41"/>
        <v>-0.05441887881107654</v>
      </c>
      <c r="GF40" s="44">
        <f t="shared" si="42"/>
        <v>0.009226750812186102</v>
      </c>
      <c r="GG40" s="44">
        <f t="shared" si="43"/>
        <v>-0.010465372269674672</v>
      </c>
      <c r="GH40" s="44">
        <f t="shared" si="44"/>
        <v>0.03378983721263151</v>
      </c>
      <c r="GI40" s="44">
        <f t="shared" si="45"/>
        <v>0.007911934536062606</v>
      </c>
      <c r="GJ40" s="44">
        <f t="shared" si="46"/>
        <v>0.003823252129524701</v>
      </c>
      <c r="GK40" s="46">
        <f t="shared" si="47"/>
        <v>0.010132476390346276</v>
      </c>
      <c r="GL40" s="47"/>
      <c r="GM40" s="40"/>
      <c r="GN40" s="46">
        <f t="shared" si="48"/>
        <v>-0.08991445742313414</v>
      </c>
      <c r="GO40" s="46">
        <v>0.03549557861205763</v>
      </c>
      <c r="GP40" s="46">
        <f t="shared" si="49"/>
        <v>-0.054418878811076515</v>
      </c>
    </row>
    <row r="41" spans="1:198" s="156" customFormat="1" ht="12" hidden="1" outlineLevel="2">
      <c r="A41" s="155">
        <v>434</v>
      </c>
      <c r="B41" s="41">
        <v>436</v>
      </c>
      <c r="C41" s="41">
        <v>1</v>
      </c>
      <c r="D41" s="41"/>
      <c r="E41" s="147">
        <v>73066</v>
      </c>
      <c r="F41" s="40" t="s">
        <v>230</v>
      </c>
      <c r="G41" s="42">
        <v>10902</v>
      </c>
      <c r="H41" s="41">
        <v>10146</v>
      </c>
      <c r="I41" s="43">
        <v>9550</v>
      </c>
      <c r="J41" s="40"/>
      <c r="K41" s="41">
        <v>919</v>
      </c>
      <c r="L41" s="41"/>
      <c r="M41" s="41"/>
      <c r="N41" s="40">
        <v>919</v>
      </c>
      <c r="O41" s="41">
        <v>3441</v>
      </c>
      <c r="P41" s="41">
        <v>176</v>
      </c>
      <c r="Q41" s="41"/>
      <c r="R41" s="41">
        <v>3617</v>
      </c>
      <c r="S41" s="40">
        <v>4536</v>
      </c>
      <c r="T41" s="42"/>
      <c r="U41" s="41">
        <v>1453</v>
      </c>
      <c r="V41" s="41"/>
      <c r="W41" s="43"/>
      <c r="X41" s="41">
        <v>1453</v>
      </c>
      <c r="Y41" s="42"/>
      <c r="Z41" s="43">
        <v>980</v>
      </c>
      <c r="AA41" s="40">
        <v>980</v>
      </c>
      <c r="AB41" s="41"/>
      <c r="AC41" s="41">
        <v>2146</v>
      </c>
      <c r="AD41" s="40">
        <v>2146</v>
      </c>
      <c r="AE41" s="42"/>
      <c r="AF41" s="43">
        <v>368</v>
      </c>
      <c r="AG41" s="40">
        <v>368</v>
      </c>
      <c r="AH41" s="41"/>
      <c r="AI41" s="41">
        <v>67</v>
      </c>
      <c r="AJ41" s="41"/>
      <c r="AK41" s="41"/>
      <c r="AL41" s="40">
        <v>67</v>
      </c>
      <c r="AM41" s="42"/>
      <c r="AN41" s="41"/>
      <c r="AO41" s="41"/>
      <c r="AP41" s="41"/>
      <c r="AQ41" s="43"/>
      <c r="AR41" s="43">
        <v>0</v>
      </c>
      <c r="AS41" s="41"/>
      <c r="AT41" s="45">
        <v>0.0962303664921466</v>
      </c>
      <c r="AU41" s="44">
        <v>0.36031413612565444</v>
      </c>
      <c r="AV41" s="44">
        <v>0.01842931937172775</v>
      </c>
      <c r="AW41" s="46">
        <f t="shared" si="0"/>
        <v>0.4749738219895288</v>
      </c>
      <c r="AX41" s="44">
        <v>0.15214659685863874</v>
      </c>
      <c r="AY41" s="44">
        <v>0.10261780104712041</v>
      </c>
      <c r="AZ41" s="44">
        <v>0.22471204188481675</v>
      </c>
      <c r="BA41" s="44">
        <v>0.038534031413612564</v>
      </c>
      <c r="BB41" s="44">
        <v>0.007015706806282723</v>
      </c>
      <c r="BC41" s="46">
        <f t="shared" si="30"/>
        <v>0</v>
      </c>
      <c r="BD41" s="46"/>
      <c r="BE41" s="40"/>
      <c r="BF41" s="40"/>
      <c r="BG41" s="18"/>
      <c r="BH41" s="18"/>
      <c r="BI41" s="19">
        <v>9497</v>
      </c>
      <c r="BJ41" s="40"/>
      <c r="BK41" s="18">
        <v>1651</v>
      </c>
      <c r="BL41" s="18">
        <v>2676</v>
      </c>
      <c r="BM41" s="18">
        <v>679</v>
      </c>
      <c r="BN41" s="18">
        <v>938</v>
      </c>
      <c r="BO41" s="18">
        <v>0</v>
      </c>
      <c r="BP41" s="18">
        <v>0</v>
      </c>
      <c r="BQ41" s="18">
        <v>3461</v>
      </c>
      <c r="BR41" s="18">
        <v>92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9"/>
      <c r="CL41" s="17">
        <v>679</v>
      </c>
      <c r="CM41" s="20">
        <v>2676</v>
      </c>
      <c r="CN41" s="18">
        <v>3355</v>
      </c>
      <c r="CO41" s="19">
        <v>92</v>
      </c>
      <c r="CP41" s="19">
        <v>0</v>
      </c>
      <c r="CQ41" s="19">
        <f t="shared" si="31"/>
        <v>0</v>
      </c>
      <c r="CR41" s="19">
        <f t="shared" si="32"/>
        <v>0</v>
      </c>
      <c r="CS41" s="18">
        <v>1651</v>
      </c>
      <c r="CT41" s="18">
        <v>0</v>
      </c>
      <c r="CU41" s="18">
        <v>0</v>
      </c>
      <c r="CV41" s="41">
        <v>938</v>
      </c>
      <c r="CW41" s="18">
        <v>3461</v>
      </c>
      <c r="CX41" s="19">
        <f t="shared" si="33"/>
        <v>0</v>
      </c>
      <c r="CY41" s="40"/>
      <c r="CZ41" s="58">
        <v>0.07149626197746657</v>
      </c>
      <c r="DA41" s="58">
        <v>0.2817731915341687</v>
      </c>
      <c r="DB41" s="58"/>
      <c r="DC41" s="49">
        <v>0.35326945351163525</v>
      </c>
      <c r="DD41" s="82">
        <v>0.17384437190691798</v>
      </c>
      <c r="DE41" s="82"/>
      <c r="DF41" s="58">
        <v>0.36443087290723386</v>
      </c>
      <c r="DG41" s="26"/>
      <c r="DH41" s="58">
        <v>0.009687269664104454</v>
      </c>
      <c r="DI41" s="49">
        <v>0.09876803201010846</v>
      </c>
      <c r="DJ41" s="49">
        <v>0</v>
      </c>
      <c r="DK41" s="82">
        <f t="shared" si="52"/>
        <v>0</v>
      </c>
      <c r="DL41" s="58">
        <f t="shared" si="53"/>
        <v>0</v>
      </c>
      <c r="DM41" s="49">
        <f t="shared" si="34"/>
        <v>0</v>
      </c>
      <c r="DN41" s="41"/>
      <c r="DO41" s="82">
        <v>-0.024734104514680028</v>
      </c>
      <c r="DP41" s="26">
        <v>-0.07854094459148575</v>
      </c>
      <c r="DQ41" s="26">
        <f t="shared" si="35"/>
        <v>-0.01842931937172775</v>
      </c>
      <c r="DR41" s="48">
        <f t="shared" si="54"/>
        <v>-0.10327504910616578</v>
      </c>
      <c r="DS41" s="14">
        <f t="shared" si="50"/>
        <v>-0.12170436847789352</v>
      </c>
      <c r="DT41" s="26">
        <v>0.002671562857821731</v>
      </c>
      <c r="DU41" s="58">
        <v>0.021697775048279244</v>
      </c>
      <c r="DV41" s="49"/>
      <c r="DW41" s="58"/>
      <c r="DX41" s="47">
        <v>0.04238380045062452</v>
      </c>
      <c r="DY41" s="26">
        <f t="shared" si="51"/>
        <v>0.1397188310224171</v>
      </c>
      <c r="DZ41" s="40"/>
      <c r="EA41" s="40"/>
      <c r="EB41" s="42">
        <v>10980</v>
      </c>
      <c r="EC41" s="42">
        <v>10298</v>
      </c>
      <c r="ED41" s="42">
        <v>9628</v>
      </c>
      <c r="EE41" s="42">
        <v>472</v>
      </c>
      <c r="EF41" s="41">
        <v>486</v>
      </c>
      <c r="EG41" s="41">
        <v>1362</v>
      </c>
      <c r="EH41" s="40">
        <v>932</v>
      </c>
      <c r="EI41" s="42">
        <v>3031</v>
      </c>
      <c r="EJ41" s="41">
        <v>3153</v>
      </c>
      <c r="EK41" s="41">
        <v>110</v>
      </c>
      <c r="EL41" s="41">
        <v>14</v>
      </c>
      <c r="EM41" s="43">
        <v>12</v>
      </c>
      <c r="EN41" s="40">
        <v>56</v>
      </c>
      <c r="EO41" s="40"/>
      <c r="EP41" s="40"/>
      <c r="EQ41" s="40"/>
      <c r="ER41" s="40"/>
      <c r="ES41" s="40"/>
      <c r="ET41" s="40">
        <f>SUM(EL41:ES41)</f>
        <v>82</v>
      </c>
      <c r="EU41" s="40">
        <f>SUM(EE41:EK41)+ET41</f>
        <v>9628</v>
      </c>
      <c r="EV41" s="40"/>
      <c r="EW41" s="45">
        <f t="shared" si="55"/>
        <v>0.049023680930619026</v>
      </c>
      <c r="EX41" s="44">
        <f t="shared" si="56"/>
        <v>0.050477773161611963</v>
      </c>
      <c r="EY41" s="44">
        <f t="shared" si="57"/>
        <v>0.14146240132945576</v>
      </c>
      <c r="EZ41" s="46">
        <f t="shared" si="58"/>
        <v>0.09680099709181554</v>
      </c>
      <c r="FA41" s="84">
        <f t="shared" si="59"/>
        <v>0.31481096800997094</v>
      </c>
      <c r="FB41" s="57">
        <f t="shared" si="60"/>
        <v>0.3274823431657665</v>
      </c>
      <c r="FC41" s="57">
        <f t="shared" si="61"/>
        <v>0.011425010386373079</v>
      </c>
      <c r="FD41" s="57">
        <f t="shared" si="62"/>
        <v>0.0014540922309929372</v>
      </c>
      <c r="FE41" s="48">
        <f t="shared" si="63"/>
        <v>0.0012463647694225177</v>
      </c>
      <c r="FF41" s="47">
        <f t="shared" si="64"/>
        <v>0.005816368923971749</v>
      </c>
      <c r="FG41" s="47">
        <f t="shared" si="65"/>
        <v>0</v>
      </c>
      <c r="FH41" s="47">
        <f t="shared" si="66"/>
        <v>0</v>
      </c>
      <c r="FI41" s="47">
        <f t="shared" si="67"/>
        <v>0</v>
      </c>
      <c r="FJ41" s="47">
        <f t="shared" si="68"/>
        <v>0</v>
      </c>
      <c r="FK41" s="47">
        <f t="shared" si="69"/>
        <v>0</v>
      </c>
      <c r="FL41" s="47">
        <f>SUM(FD41:FK41)</f>
        <v>0.008516825924387204</v>
      </c>
      <c r="FM41" s="47">
        <f>SUM(EW41:FK41)</f>
        <v>1</v>
      </c>
      <c r="FN41" s="47">
        <f t="shared" si="36"/>
        <v>0.3652887411715829</v>
      </c>
      <c r="FO41" s="47"/>
      <c r="FP41" s="45">
        <f t="shared" si="70"/>
        <v>0.050477773161611963</v>
      </c>
      <c r="FQ41" s="44">
        <f t="shared" si="71"/>
        <v>0.31481096800997094</v>
      </c>
      <c r="FR41" s="44">
        <f t="shared" si="72"/>
        <v>0</v>
      </c>
      <c r="FS41" s="46">
        <f t="shared" si="73"/>
        <v>0.3652887411715829</v>
      </c>
      <c r="FT41" s="44">
        <f t="shared" si="74"/>
        <v>0.14146240132945576</v>
      </c>
      <c r="FU41" s="44">
        <f t="shared" si="75"/>
        <v>0.09680099709181554</v>
      </c>
      <c r="FV41" s="44">
        <f t="shared" si="76"/>
        <v>0.3274823431657665</v>
      </c>
      <c r="FW41" s="44">
        <f t="shared" si="77"/>
        <v>0.049023680930619026</v>
      </c>
      <c r="FX41" s="44">
        <f t="shared" si="78"/>
        <v>0.011425010386373079</v>
      </c>
      <c r="FY41" s="46">
        <f t="shared" si="37"/>
        <v>0.008516825924387204</v>
      </c>
      <c r="FZ41" s="46">
        <f>SUM(FS41:FY41)</f>
        <v>1.0000000000000002</v>
      </c>
      <c r="GA41" s="84"/>
      <c r="GB41" s="45">
        <f t="shared" si="38"/>
        <v>-0.045752593330534636</v>
      </c>
      <c r="GC41" s="44">
        <f t="shared" si="39"/>
        <v>-0.0455031681156835</v>
      </c>
      <c r="GD41" s="44">
        <f t="shared" si="40"/>
        <v>-0.01842931937172775</v>
      </c>
      <c r="GE41" s="46">
        <f t="shared" si="41"/>
        <v>-0.10968508081794592</v>
      </c>
      <c r="GF41" s="44">
        <f t="shared" si="42"/>
        <v>-0.010684195529182983</v>
      </c>
      <c r="GG41" s="44">
        <f t="shared" si="43"/>
        <v>-0.005816803955304872</v>
      </c>
      <c r="GH41" s="44">
        <f t="shared" si="44"/>
        <v>0.10277030128094977</v>
      </c>
      <c r="GI41" s="44">
        <f t="shared" si="45"/>
        <v>0.010489649517006462</v>
      </c>
      <c r="GJ41" s="44">
        <f t="shared" si="46"/>
        <v>0.004409303580090356</v>
      </c>
      <c r="GK41" s="46">
        <f t="shared" si="47"/>
        <v>0.008516825924387204</v>
      </c>
      <c r="GL41" s="47"/>
      <c r="GM41" s="40"/>
      <c r="GN41" s="46">
        <f t="shared" si="48"/>
        <v>-0.06418191270226238</v>
      </c>
      <c r="GO41" s="46">
        <v>-0.0455031681156835</v>
      </c>
      <c r="GP41" s="46">
        <f t="shared" si="49"/>
        <v>-0.10968508081794588</v>
      </c>
    </row>
    <row r="42" spans="1:198" s="156" customFormat="1" ht="12" hidden="1" outlineLevel="2">
      <c r="A42" s="155">
        <v>436</v>
      </c>
      <c r="B42" s="41">
        <v>438</v>
      </c>
      <c r="C42" s="41">
        <v>1</v>
      </c>
      <c r="D42" s="41"/>
      <c r="E42" s="147">
        <v>73083</v>
      </c>
      <c r="F42" s="40" t="s">
        <v>231</v>
      </c>
      <c r="G42" s="42">
        <v>24494</v>
      </c>
      <c r="H42" s="41">
        <v>22446</v>
      </c>
      <c r="I42" s="43">
        <v>20857</v>
      </c>
      <c r="J42" s="40"/>
      <c r="K42" s="41">
        <v>2262</v>
      </c>
      <c r="L42" s="41"/>
      <c r="M42" s="41"/>
      <c r="N42" s="40">
        <v>2262</v>
      </c>
      <c r="O42" s="41">
        <v>4304</v>
      </c>
      <c r="P42" s="41">
        <v>577</v>
      </c>
      <c r="Q42" s="41"/>
      <c r="R42" s="41">
        <v>4881</v>
      </c>
      <c r="S42" s="40">
        <v>7143</v>
      </c>
      <c r="T42" s="42"/>
      <c r="U42" s="41">
        <v>4126</v>
      </c>
      <c r="V42" s="41"/>
      <c r="W42" s="43"/>
      <c r="X42" s="41">
        <v>4126</v>
      </c>
      <c r="Y42" s="42"/>
      <c r="Z42" s="43">
        <v>4640</v>
      </c>
      <c r="AA42" s="40">
        <v>4640</v>
      </c>
      <c r="AB42" s="41"/>
      <c r="AC42" s="41">
        <v>3802</v>
      </c>
      <c r="AD42" s="40">
        <v>3802</v>
      </c>
      <c r="AE42" s="42"/>
      <c r="AF42" s="43">
        <v>898</v>
      </c>
      <c r="AG42" s="40">
        <v>898</v>
      </c>
      <c r="AH42" s="41"/>
      <c r="AI42" s="41">
        <v>248</v>
      </c>
      <c r="AJ42" s="41"/>
      <c r="AK42" s="41"/>
      <c r="AL42" s="40">
        <v>248</v>
      </c>
      <c r="AM42" s="42"/>
      <c r="AN42" s="41"/>
      <c r="AO42" s="41"/>
      <c r="AP42" s="41"/>
      <c r="AQ42" s="43"/>
      <c r="AR42" s="43">
        <v>0</v>
      </c>
      <c r="AS42" s="41"/>
      <c r="AT42" s="45">
        <v>0.10845279762190152</v>
      </c>
      <c r="AU42" s="44">
        <v>0.20635757779162872</v>
      </c>
      <c r="AV42" s="44">
        <v>0.027664573045020856</v>
      </c>
      <c r="AW42" s="46">
        <f t="shared" si="0"/>
        <v>0.3424749484585511</v>
      </c>
      <c r="AX42" s="44">
        <v>0.1978232727621422</v>
      </c>
      <c r="AY42" s="44">
        <v>0.22246727717313133</v>
      </c>
      <c r="AZ42" s="44">
        <v>0.18228891978712183</v>
      </c>
      <c r="BA42" s="44">
        <v>0.04305508941842067</v>
      </c>
      <c r="BB42" s="44">
        <v>0.011890492400632882</v>
      </c>
      <c r="BC42" s="46">
        <f t="shared" si="30"/>
        <v>0</v>
      </c>
      <c r="BD42" s="46"/>
      <c r="BE42" s="40"/>
      <c r="BF42" s="40"/>
      <c r="BG42" s="18"/>
      <c r="BH42" s="18"/>
      <c r="BI42" s="19">
        <v>20558</v>
      </c>
      <c r="BJ42" s="40"/>
      <c r="BK42" s="18">
        <v>4711</v>
      </c>
      <c r="BL42" s="18">
        <v>4742</v>
      </c>
      <c r="BM42" s="18">
        <v>1701</v>
      </c>
      <c r="BN42" s="18">
        <v>5588</v>
      </c>
      <c r="BO42" s="18">
        <v>0</v>
      </c>
      <c r="BP42" s="18">
        <v>0</v>
      </c>
      <c r="BQ42" s="18">
        <v>3456</v>
      </c>
      <c r="BR42" s="18">
        <v>360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9"/>
      <c r="CL42" s="17">
        <v>1701</v>
      </c>
      <c r="CM42" s="20">
        <v>4742</v>
      </c>
      <c r="CN42" s="18">
        <v>6443</v>
      </c>
      <c r="CO42" s="19">
        <v>360</v>
      </c>
      <c r="CP42" s="19">
        <v>0</v>
      </c>
      <c r="CQ42" s="19">
        <f t="shared" si="31"/>
        <v>0</v>
      </c>
      <c r="CR42" s="19">
        <f t="shared" si="32"/>
        <v>0</v>
      </c>
      <c r="CS42" s="18">
        <v>4711</v>
      </c>
      <c r="CT42" s="18">
        <v>0</v>
      </c>
      <c r="CU42" s="18">
        <v>0</v>
      </c>
      <c r="CV42" s="41">
        <v>5588</v>
      </c>
      <c r="CW42" s="18">
        <v>3456</v>
      </c>
      <c r="CX42" s="19">
        <f t="shared" si="33"/>
        <v>0</v>
      </c>
      <c r="CY42" s="40"/>
      <c r="CZ42" s="58">
        <v>0.08274151182021597</v>
      </c>
      <c r="DA42" s="58">
        <v>0.2306644615234945</v>
      </c>
      <c r="DB42" s="58"/>
      <c r="DC42" s="49">
        <v>0.31340597334371045</v>
      </c>
      <c r="DD42" s="82">
        <v>0.22915653273664754</v>
      </c>
      <c r="DE42" s="82"/>
      <c r="DF42" s="58">
        <v>0.1681097383013912</v>
      </c>
      <c r="DG42" s="26"/>
      <c r="DH42" s="58">
        <v>0.017511431073061582</v>
      </c>
      <c r="DI42" s="49">
        <v>0.2718163245451892</v>
      </c>
      <c r="DJ42" s="49">
        <v>0</v>
      </c>
      <c r="DK42" s="82">
        <f t="shared" si="52"/>
        <v>0</v>
      </c>
      <c r="DL42" s="58">
        <f t="shared" si="53"/>
        <v>0</v>
      </c>
      <c r="DM42" s="49">
        <f t="shared" si="34"/>
        <v>0</v>
      </c>
      <c r="DN42" s="41"/>
      <c r="DO42" s="82">
        <v>-0.02571128580168555</v>
      </c>
      <c r="DP42" s="26">
        <v>0.02430688373186579</v>
      </c>
      <c r="DQ42" s="26">
        <f t="shared" si="35"/>
        <v>-0.027664573045020856</v>
      </c>
      <c r="DR42" s="48">
        <f t="shared" si="54"/>
        <v>-0.0014044020698197601</v>
      </c>
      <c r="DS42" s="14">
        <f t="shared" si="50"/>
        <v>-0.029068975114840617</v>
      </c>
      <c r="DT42" s="26">
        <v>0.0056209386724287</v>
      </c>
      <c r="DU42" s="58">
        <v>0.03133325997450534</v>
      </c>
      <c r="DV42" s="49"/>
      <c r="DW42" s="58"/>
      <c r="DX42" s="47">
        <v>-0.006293957953637241</v>
      </c>
      <c r="DY42" s="26">
        <f t="shared" si="51"/>
        <v>-0.014179181485730635</v>
      </c>
      <c r="DZ42" s="40"/>
      <c r="EA42" s="40"/>
      <c r="EB42" s="42">
        <v>28103</v>
      </c>
      <c r="EC42" s="42">
        <v>24899</v>
      </c>
      <c r="ED42" s="42">
        <v>23215</v>
      </c>
      <c r="EE42" s="42">
        <v>1577</v>
      </c>
      <c r="EF42" s="41">
        <v>1557</v>
      </c>
      <c r="EG42" s="41">
        <v>4575</v>
      </c>
      <c r="EH42" s="40">
        <v>4753</v>
      </c>
      <c r="EI42" s="42">
        <v>5643</v>
      </c>
      <c r="EJ42" s="41">
        <v>4423</v>
      </c>
      <c r="EK42" s="41">
        <v>398</v>
      </c>
      <c r="EL42" s="41">
        <v>56</v>
      </c>
      <c r="EM42" s="43">
        <v>53</v>
      </c>
      <c r="EN42" s="40">
        <v>180</v>
      </c>
      <c r="EO42" s="40"/>
      <c r="EP42" s="40"/>
      <c r="EQ42" s="40"/>
      <c r="ER42" s="40"/>
      <c r="ES42" s="40"/>
      <c r="ET42" s="40">
        <f>SUM(EL42:ES42)</f>
        <v>289</v>
      </c>
      <c r="EU42" s="40">
        <f>SUM(EE42:EK42)+ET42</f>
        <v>23215</v>
      </c>
      <c r="EV42" s="40"/>
      <c r="EW42" s="45">
        <f t="shared" si="55"/>
        <v>0.06793021753176826</v>
      </c>
      <c r="EX42" s="44">
        <f t="shared" si="56"/>
        <v>0.0670687055782899</v>
      </c>
      <c r="EY42" s="44">
        <f t="shared" si="57"/>
        <v>0.1970708593581736</v>
      </c>
      <c r="EZ42" s="46">
        <f t="shared" si="58"/>
        <v>0.20473831574413096</v>
      </c>
      <c r="FA42" s="84">
        <f t="shared" si="59"/>
        <v>0.24307559767391773</v>
      </c>
      <c r="FB42" s="57">
        <f t="shared" si="60"/>
        <v>0.1905233685117381</v>
      </c>
      <c r="FC42" s="57">
        <f t="shared" si="61"/>
        <v>0.017144087874219255</v>
      </c>
      <c r="FD42" s="57">
        <f t="shared" si="62"/>
        <v>0.0024122334697393925</v>
      </c>
      <c r="FE42" s="48">
        <f t="shared" si="63"/>
        <v>0.0022830066767176396</v>
      </c>
      <c r="FF42" s="47">
        <f t="shared" si="64"/>
        <v>0.007753607581305191</v>
      </c>
      <c r="FG42" s="47">
        <f t="shared" si="65"/>
        <v>0</v>
      </c>
      <c r="FH42" s="47">
        <f t="shared" si="66"/>
        <v>0</v>
      </c>
      <c r="FI42" s="47">
        <f t="shared" si="67"/>
        <v>0</v>
      </c>
      <c r="FJ42" s="47">
        <f t="shared" si="68"/>
        <v>0</v>
      </c>
      <c r="FK42" s="47">
        <f t="shared" si="69"/>
        <v>0</v>
      </c>
      <c r="FL42" s="47">
        <f>SUM(FD42:FK42)</f>
        <v>0.012448847727762223</v>
      </c>
      <c r="FM42" s="47">
        <f>SUM(EW42:FK42)</f>
        <v>1</v>
      </c>
      <c r="FN42" s="47">
        <f t="shared" si="36"/>
        <v>0.31014430325220765</v>
      </c>
      <c r="FO42" s="47"/>
      <c r="FP42" s="45">
        <f t="shared" si="70"/>
        <v>0.0670687055782899</v>
      </c>
      <c r="FQ42" s="44">
        <f t="shared" si="71"/>
        <v>0.24307559767391773</v>
      </c>
      <c r="FR42" s="44">
        <f t="shared" si="72"/>
        <v>0</v>
      </c>
      <c r="FS42" s="46">
        <f t="shared" si="73"/>
        <v>0.31014430325220765</v>
      </c>
      <c r="FT42" s="44">
        <f t="shared" si="74"/>
        <v>0.1970708593581736</v>
      </c>
      <c r="FU42" s="44">
        <f t="shared" si="75"/>
        <v>0.20473831574413096</v>
      </c>
      <c r="FV42" s="44">
        <f t="shared" si="76"/>
        <v>0.1905233685117381</v>
      </c>
      <c r="FW42" s="44">
        <f t="shared" si="77"/>
        <v>0.06793021753176826</v>
      </c>
      <c r="FX42" s="44">
        <f t="shared" si="78"/>
        <v>0.017144087874219255</v>
      </c>
      <c r="FY42" s="46">
        <f t="shared" si="37"/>
        <v>0.012448847727762223</v>
      </c>
      <c r="FZ42" s="46">
        <f>SUM(FS42:FY42)</f>
        <v>1</v>
      </c>
      <c r="GA42" s="84"/>
      <c r="GB42" s="45">
        <f t="shared" si="38"/>
        <v>-0.041384092043611626</v>
      </c>
      <c r="GC42" s="44">
        <f t="shared" si="39"/>
        <v>0.03671801988228901</v>
      </c>
      <c r="GD42" s="44">
        <f t="shared" si="40"/>
        <v>-0.027664573045020856</v>
      </c>
      <c r="GE42" s="46">
        <f t="shared" si="41"/>
        <v>-0.032330645206343434</v>
      </c>
      <c r="GF42" s="44">
        <f t="shared" si="42"/>
        <v>-0.0007524134039686159</v>
      </c>
      <c r="GG42" s="44">
        <f t="shared" si="43"/>
        <v>-0.01772896142900038</v>
      </c>
      <c r="GH42" s="44">
        <f t="shared" si="44"/>
        <v>0.008234448724616261</v>
      </c>
      <c r="GI42" s="44">
        <f t="shared" si="45"/>
        <v>0.024875128113347585</v>
      </c>
      <c r="GJ42" s="44">
        <f t="shared" si="46"/>
        <v>0.005253595473586373</v>
      </c>
      <c r="GK42" s="46">
        <f t="shared" si="47"/>
        <v>0.012448847727762223</v>
      </c>
      <c r="GL42" s="47"/>
      <c r="GM42" s="40"/>
      <c r="GN42" s="46">
        <f t="shared" si="48"/>
        <v>-0.06904866508863249</v>
      </c>
      <c r="GO42" s="46">
        <v>0.03671801988228901</v>
      </c>
      <c r="GP42" s="46">
        <f t="shared" si="49"/>
        <v>-0.032330645206343475</v>
      </c>
    </row>
    <row r="43" spans="1:198" s="156" customFormat="1" ht="12" hidden="1" outlineLevel="2">
      <c r="A43" s="155">
        <v>439</v>
      </c>
      <c r="B43" s="41">
        <v>441</v>
      </c>
      <c r="C43" s="41">
        <v>1</v>
      </c>
      <c r="D43" s="41"/>
      <c r="E43" s="147">
        <v>73107</v>
      </c>
      <c r="F43" s="40" t="s">
        <v>232</v>
      </c>
      <c r="G43" s="42">
        <v>38442</v>
      </c>
      <c r="H43" s="41">
        <v>36099</v>
      </c>
      <c r="I43" s="43">
        <v>34071</v>
      </c>
      <c r="J43" s="40"/>
      <c r="K43" s="41">
        <v>4992</v>
      </c>
      <c r="L43" s="41"/>
      <c r="M43" s="41"/>
      <c r="N43" s="40">
        <v>4992</v>
      </c>
      <c r="O43" s="41">
        <v>7767</v>
      </c>
      <c r="P43" s="41">
        <v>758</v>
      </c>
      <c r="Q43" s="41"/>
      <c r="R43" s="41">
        <v>8525</v>
      </c>
      <c r="S43" s="40">
        <v>13517</v>
      </c>
      <c r="T43" s="42"/>
      <c r="U43" s="41">
        <v>6222</v>
      </c>
      <c r="V43" s="41"/>
      <c r="W43" s="43"/>
      <c r="X43" s="41">
        <v>6222</v>
      </c>
      <c r="Y43" s="42"/>
      <c r="Z43" s="43">
        <v>5695</v>
      </c>
      <c r="AA43" s="40">
        <v>5695</v>
      </c>
      <c r="AB43" s="41"/>
      <c r="AC43" s="41">
        <v>6809</v>
      </c>
      <c r="AD43" s="40">
        <v>6809</v>
      </c>
      <c r="AE43" s="42"/>
      <c r="AF43" s="43">
        <v>1233</v>
      </c>
      <c r="AG43" s="40">
        <v>1233</v>
      </c>
      <c r="AH43" s="41"/>
      <c r="AI43" s="41">
        <v>595</v>
      </c>
      <c r="AJ43" s="41"/>
      <c r="AK43" s="41"/>
      <c r="AL43" s="40">
        <v>595</v>
      </c>
      <c r="AM43" s="42"/>
      <c r="AN43" s="41"/>
      <c r="AO43" s="41"/>
      <c r="AP43" s="41"/>
      <c r="AQ43" s="43"/>
      <c r="AR43" s="43">
        <v>0</v>
      </c>
      <c r="AS43" s="41"/>
      <c r="AT43" s="45">
        <v>0.14651756625869508</v>
      </c>
      <c r="AU43" s="44">
        <v>0.22796513163687593</v>
      </c>
      <c r="AV43" s="44">
        <v>0.02224765929969769</v>
      </c>
      <c r="AW43" s="46">
        <f t="shared" si="0"/>
        <v>0.39673035719526867</v>
      </c>
      <c r="AX43" s="44">
        <v>0.18261864929118604</v>
      </c>
      <c r="AY43" s="44">
        <v>0.16715094948783424</v>
      </c>
      <c r="AZ43" s="44">
        <v>0.1998473775351472</v>
      </c>
      <c r="BA43" s="44">
        <v>0.03618913445452144</v>
      </c>
      <c r="BB43" s="44">
        <v>0.01746353203604238</v>
      </c>
      <c r="BC43" s="46">
        <f t="shared" si="30"/>
        <v>0</v>
      </c>
      <c r="BD43" s="46"/>
      <c r="BE43" s="40"/>
      <c r="BF43" s="40"/>
      <c r="BG43" s="18"/>
      <c r="BH43" s="18"/>
      <c r="BI43" s="19">
        <v>34766</v>
      </c>
      <c r="BJ43" s="40"/>
      <c r="BK43" s="18">
        <v>10017</v>
      </c>
      <c r="BL43" s="18">
        <v>6452</v>
      </c>
      <c r="BM43" s="18">
        <v>2642</v>
      </c>
      <c r="BN43" s="18">
        <v>5564</v>
      </c>
      <c r="BO43" s="18">
        <v>0</v>
      </c>
      <c r="BP43" s="18">
        <v>0</v>
      </c>
      <c r="BQ43" s="18">
        <v>9308</v>
      </c>
      <c r="BR43" s="18">
        <v>686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97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9"/>
      <c r="CL43" s="17">
        <v>2642</v>
      </c>
      <c r="CM43" s="20">
        <v>6452</v>
      </c>
      <c r="CN43" s="18">
        <v>9094</v>
      </c>
      <c r="CO43" s="19">
        <v>686</v>
      </c>
      <c r="CP43" s="19">
        <v>0</v>
      </c>
      <c r="CQ43" s="19">
        <f t="shared" si="31"/>
        <v>0</v>
      </c>
      <c r="CR43" s="19">
        <f t="shared" si="32"/>
        <v>0</v>
      </c>
      <c r="CS43" s="18">
        <v>10017</v>
      </c>
      <c r="CT43" s="18">
        <v>0</v>
      </c>
      <c r="CU43" s="18">
        <v>0</v>
      </c>
      <c r="CV43" s="41">
        <v>5564</v>
      </c>
      <c r="CW43" s="18">
        <v>9308</v>
      </c>
      <c r="CX43" s="19">
        <f t="shared" si="33"/>
        <v>97</v>
      </c>
      <c r="CY43" s="40"/>
      <c r="CZ43" s="58">
        <v>0.0759937870333084</v>
      </c>
      <c r="DA43" s="58">
        <v>0.1855836161767244</v>
      </c>
      <c r="DB43" s="58"/>
      <c r="DC43" s="49">
        <v>0.2615774032100328</v>
      </c>
      <c r="DD43" s="82">
        <v>0.2881263303227291</v>
      </c>
      <c r="DE43" s="82"/>
      <c r="DF43" s="58">
        <v>0.2677328424322614</v>
      </c>
      <c r="DG43" s="26"/>
      <c r="DH43" s="58">
        <v>0.01973192199275154</v>
      </c>
      <c r="DI43" s="49">
        <v>0.16004141977794398</v>
      </c>
      <c r="DJ43" s="49">
        <v>0</v>
      </c>
      <c r="DK43" s="82">
        <f t="shared" si="52"/>
        <v>0</v>
      </c>
      <c r="DL43" s="58">
        <f t="shared" si="53"/>
        <v>0</v>
      </c>
      <c r="DM43" s="49">
        <f t="shared" si="34"/>
        <v>0.0027900822642811943</v>
      </c>
      <c r="DN43" s="41"/>
      <c r="DO43" s="82">
        <v>-0.07052377922538668</v>
      </c>
      <c r="DP43" s="26">
        <v>-0.042381515460151536</v>
      </c>
      <c r="DQ43" s="26">
        <f t="shared" si="35"/>
        <v>-0.02224765929969769</v>
      </c>
      <c r="DR43" s="48">
        <f t="shared" si="54"/>
        <v>-0.11290529468553823</v>
      </c>
      <c r="DS43" s="14">
        <f t="shared" si="50"/>
        <v>-0.1351529539852359</v>
      </c>
      <c r="DT43" s="26">
        <v>0.002268389956709159</v>
      </c>
      <c r="DU43" s="58">
        <v>0.10550768103154307</v>
      </c>
      <c r="DV43" s="49"/>
      <c r="DW43" s="58"/>
      <c r="DX43" s="47">
        <v>0.04329866416441169</v>
      </c>
      <c r="DY43" s="26">
        <f t="shared" si="51"/>
        <v>0.06788546489711422</v>
      </c>
      <c r="DZ43" s="40"/>
      <c r="EA43" s="40"/>
      <c r="EB43" s="42">
        <v>39463</v>
      </c>
      <c r="EC43" s="42">
        <v>37151</v>
      </c>
      <c r="ED43" s="42">
        <v>34944</v>
      </c>
      <c r="EE43" s="42">
        <v>2023</v>
      </c>
      <c r="EF43" s="41">
        <v>2289</v>
      </c>
      <c r="EG43" s="41">
        <v>5802</v>
      </c>
      <c r="EH43" s="40">
        <v>6077</v>
      </c>
      <c r="EI43" s="42">
        <v>9135</v>
      </c>
      <c r="EJ43" s="41">
        <v>8257</v>
      </c>
      <c r="EK43" s="41">
        <v>1018</v>
      </c>
      <c r="EL43" s="41">
        <v>72</v>
      </c>
      <c r="EM43" s="43">
        <v>50</v>
      </c>
      <c r="EN43" s="40">
        <v>221</v>
      </c>
      <c r="EO43" s="40"/>
      <c r="EP43" s="40"/>
      <c r="EQ43" s="40"/>
      <c r="ER43" s="40"/>
      <c r="ES43" s="40"/>
      <c r="ET43" s="40">
        <f>SUM(EL43:ES43)</f>
        <v>343</v>
      </c>
      <c r="EU43" s="40">
        <f>SUM(EE43:EK43)+ET43</f>
        <v>34944</v>
      </c>
      <c r="EV43" s="40"/>
      <c r="EW43" s="45">
        <f t="shared" si="55"/>
        <v>0.05789262820512821</v>
      </c>
      <c r="EX43" s="44">
        <f t="shared" si="56"/>
        <v>0.0655048076923077</v>
      </c>
      <c r="EY43" s="44">
        <f t="shared" si="57"/>
        <v>0.1660370879120879</v>
      </c>
      <c r="EZ43" s="46">
        <f t="shared" si="58"/>
        <v>0.17390682234432234</v>
      </c>
      <c r="FA43" s="84">
        <f t="shared" si="59"/>
        <v>0.2614182692307692</v>
      </c>
      <c r="FB43" s="57">
        <f t="shared" si="60"/>
        <v>0.23629235347985347</v>
      </c>
      <c r="FC43" s="57">
        <f t="shared" si="61"/>
        <v>0.029132326007326008</v>
      </c>
      <c r="FD43" s="57">
        <f t="shared" si="62"/>
        <v>0.0020604395604395605</v>
      </c>
      <c r="FE43" s="48">
        <f t="shared" si="63"/>
        <v>0.0014308608058608058</v>
      </c>
      <c r="FF43" s="47">
        <f t="shared" si="64"/>
        <v>0.006324404761904762</v>
      </c>
      <c r="FG43" s="47">
        <f t="shared" si="65"/>
        <v>0</v>
      </c>
      <c r="FH43" s="47">
        <f t="shared" si="66"/>
        <v>0</v>
      </c>
      <c r="FI43" s="47">
        <f t="shared" si="67"/>
        <v>0</v>
      </c>
      <c r="FJ43" s="47">
        <f t="shared" si="68"/>
        <v>0</v>
      </c>
      <c r="FK43" s="47">
        <f t="shared" si="69"/>
        <v>0</v>
      </c>
      <c r="FL43" s="47">
        <f>SUM(FD43:FK43)</f>
        <v>0.009815705128205128</v>
      </c>
      <c r="FM43" s="47">
        <f>SUM(EW43:FK43)</f>
        <v>1</v>
      </c>
      <c r="FN43" s="47">
        <f t="shared" si="36"/>
        <v>0.3269230769230769</v>
      </c>
      <c r="FO43" s="47"/>
      <c r="FP43" s="45">
        <f t="shared" si="70"/>
        <v>0.0655048076923077</v>
      </c>
      <c r="FQ43" s="44">
        <f t="shared" si="71"/>
        <v>0.2614182692307692</v>
      </c>
      <c r="FR43" s="44">
        <f t="shared" si="72"/>
        <v>0</v>
      </c>
      <c r="FS43" s="46">
        <f t="shared" si="73"/>
        <v>0.3269230769230769</v>
      </c>
      <c r="FT43" s="44">
        <f t="shared" si="74"/>
        <v>0.1660370879120879</v>
      </c>
      <c r="FU43" s="44">
        <f t="shared" si="75"/>
        <v>0.17390682234432234</v>
      </c>
      <c r="FV43" s="44">
        <f t="shared" si="76"/>
        <v>0.23629235347985347</v>
      </c>
      <c r="FW43" s="44">
        <f t="shared" si="77"/>
        <v>0.05789262820512821</v>
      </c>
      <c r="FX43" s="44">
        <f t="shared" si="78"/>
        <v>0.029132326007326008</v>
      </c>
      <c r="FY43" s="46">
        <f t="shared" si="37"/>
        <v>0.009815705128205128</v>
      </c>
      <c r="FZ43" s="46">
        <f>SUM(FS43:FY43)</f>
        <v>0.9999999999999999</v>
      </c>
      <c r="GA43" s="84"/>
      <c r="GB43" s="45">
        <f t="shared" si="38"/>
        <v>-0.08101275856638739</v>
      </c>
      <c r="GC43" s="44">
        <f t="shared" si="39"/>
        <v>0.03345313759389329</v>
      </c>
      <c r="GD43" s="44">
        <f t="shared" si="40"/>
        <v>-0.02224765929969769</v>
      </c>
      <c r="GE43" s="46">
        <f t="shared" si="41"/>
        <v>-0.06980728027219174</v>
      </c>
      <c r="GF43" s="44">
        <f t="shared" si="42"/>
        <v>-0.016581561379098136</v>
      </c>
      <c r="GG43" s="44">
        <f t="shared" si="43"/>
        <v>0.006755872856488099</v>
      </c>
      <c r="GH43" s="44">
        <f t="shared" si="44"/>
        <v>0.036444975944706276</v>
      </c>
      <c r="GI43" s="44">
        <f t="shared" si="45"/>
        <v>0.02170349375060677</v>
      </c>
      <c r="GJ43" s="44">
        <f t="shared" si="46"/>
        <v>0.011668793971283627</v>
      </c>
      <c r="GK43" s="46">
        <f t="shared" si="47"/>
        <v>0.009815705128205128</v>
      </c>
      <c r="GL43" s="47"/>
      <c r="GM43" s="40"/>
      <c r="GN43" s="46">
        <f t="shared" si="48"/>
        <v>-0.10326041786608507</v>
      </c>
      <c r="GO43" s="46">
        <v>0.03345313759389329</v>
      </c>
      <c r="GP43" s="46">
        <f t="shared" si="49"/>
        <v>-0.06980728027219178</v>
      </c>
    </row>
    <row r="44" spans="1:198" s="156" customFormat="1" ht="12" hidden="1" outlineLevel="2">
      <c r="A44" s="155">
        <v>442</v>
      </c>
      <c r="B44" s="41">
        <v>444</v>
      </c>
      <c r="C44" s="41">
        <v>1</v>
      </c>
      <c r="D44" s="41"/>
      <c r="E44" s="147">
        <v>73109</v>
      </c>
      <c r="F44" s="40" t="s">
        <v>233</v>
      </c>
      <c r="G44" s="42">
        <v>2452</v>
      </c>
      <c r="H44" s="41">
        <v>1268</v>
      </c>
      <c r="I44" s="43">
        <v>1161</v>
      </c>
      <c r="J44" s="40"/>
      <c r="K44" s="41">
        <v>113</v>
      </c>
      <c r="L44" s="41"/>
      <c r="M44" s="41"/>
      <c r="N44" s="40">
        <v>113</v>
      </c>
      <c r="O44" s="41">
        <v>586</v>
      </c>
      <c r="P44" s="41">
        <v>15</v>
      </c>
      <c r="Q44" s="41"/>
      <c r="R44" s="41">
        <v>601</v>
      </c>
      <c r="S44" s="40">
        <v>714</v>
      </c>
      <c r="T44" s="42"/>
      <c r="U44" s="41">
        <v>81</v>
      </c>
      <c r="V44" s="41"/>
      <c r="W44" s="43"/>
      <c r="X44" s="41">
        <v>81</v>
      </c>
      <c r="Y44" s="42"/>
      <c r="Z44" s="43">
        <v>60</v>
      </c>
      <c r="AA44" s="40">
        <v>60</v>
      </c>
      <c r="AB44" s="41"/>
      <c r="AC44" s="41">
        <v>233</v>
      </c>
      <c r="AD44" s="40">
        <v>233</v>
      </c>
      <c r="AE44" s="42"/>
      <c r="AF44" s="43">
        <v>62</v>
      </c>
      <c r="AG44" s="40">
        <v>62</v>
      </c>
      <c r="AH44" s="41"/>
      <c r="AI44" s="41">
        <v>11</v>
      </c>
      <c r="AJ44" s="41"/>
      <c r="AK44" s="41"/>
      <c r="AL44" s="40">
        <v>11</v>
      </c>
      <c r="AM44" s="42"/>
      <c r="AN44" s="41"/>
      <c r="AO44" s="41"/>
      <c r="AP44" s="41"/>
      <c r="AQ44" s="43"/>
      <c r="AR44" s="43">
        <v>0</v>
      </c>
      <c r="AS44" s="41"/>
      <c r="AT44" s="45">
        <v>0.09732988802756244</v>
      </c>
      <c r="AU44" s="44">
        <v>0.5047372954349698</v>
      </c>
      <c r="AV44" s="44">
        <v>0.012919896640826873</v>
      </c>
      <c r="AW44" s="46">
        <f t="shared" si="0"/>
        <v>0.6149870801033591</v>
      </c>
      <c r="AX44" s="44">
        <v>0.06976744186046512</v>
      </c>
      <c r="AY44" s="44">
        <v>0.05167958656330749</v>
      </c>
      <c r="AZ44" s="44">
        <v>0.20068906115417742</v>
      </c>
      <c r="BA44" s="44">
        <v>0.053402239448751075</v>
      </c>
      <c r="BB44" s="44">
        <v>0.009474590869939707</v>
      </c>
      <c r="BC44" s="46">
        <f t="shared" si="30"/>
        <v>0</v>
      </c>
      <c r="BD44" s="46"/>
      <c r="BE44" s="40"/>
      <c r="BF44" s="40"/>
      <c r="BG44" s="18"/>
      <c r="BH44" s="18"/>
      <c r="BI44" s="19">
        <v>1474</v>
      </c>
      <c r="BJ44" s="40"/>
      <c r="BK44" s="18">
        <v>207</v>
      </c>
      <c r="BL44" s="18">
        <v>585</v>
      </c>
      <c r="BM44" s="18">
        <v>144</v>
      </c>
      <c r="BN44" s="18">
        <v>183</v>
      </c>
      <c r="BO44" s="18">
        <v>0</v>
      </c>
      <c r="BP44" s="18">
        <v>0</v>
      </c>
      <c r="BQ44" s="18">
        <v>328</v>
      </c>
      <c r="BR44" s="18">
        <v>27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9"/>
      <c r="CL44" s="17">
        <v>144</v>
      </c>
      <c r="CM44" s="20">
        <v>585</v>
      </c>
      <c r="CN44" s="18">
        <v>729</v>
      </c>
      <c r="CO44" s="19">
        <v>27</v>
      </c>
      <c r="CP44" s="19">
        <v>0</v>
      </c>
      <c r="CQ44" s="19">
        <f t="shared" si="31"/>
        <v>0</v>
      </c>
      <c r="CR44" s="19">
        <f t="shared" si="32"/>
        <v>0</v>
      </c>
      <c r="CS44" s="18">
        <v>207</v>
      </c>
      <c r="CT44" s="18">
        <v>0</v>
      </c>
      <c r="CU44" s="18">
        <v>0</v>
      </c>
      <c r="CV44" s="41">
        <v>183</v>
      </c>
      <c r="CW44" s="18">
        <v>328</v>
      </c>
      <c r="CX44" s="19">
        <f t="shared" si="33"/>
        <v>0</v>
      </c>
      <c r="CY44" s="40"/>
      <c r="CZ44" s="58">
        <v>0.09769335142469471</v>
      </c>
      <c r="DA44" s="58">
        <v>0.3968792401628223</v>
      </c>
      <c r="DB44" s="58"/>
      <c r="DC44" s="49">
        <v>0.494572591587517</v>
      </c>
      <c r="DD44" s="82">
        <v>0.14043419267299864</v>
      </c>
      <c r="DE44" s="82"/>
      <c r="DF44" s="58">
        <v>0.2225237449118046</v>
      </c>
      <c r="DG44" s="26"/>
      <c r="DH44" s="58">
        <v>0.018317503392130258</v>
      </c>
      <c r="DI44" s="49">
        <v>0.12415196743554953</v>
      </c>
      <c r="DJ44" s="49">
        <v>0</v>
      </c>
      <c r="DK44" s="82">
        <f t="shared" si="52"/>
        <v>0</v>
      </c>
      <c r="DL44" s="58">
        <f t="shared" si="53"/>
        <v>0</v>
      </c>
      <c r="DM44" s="49">
        <f t="shared" si="34"/>
        <v>0</v>
      </c>
      <c r="DN44" s="41"/>
      <c r="DO44" s="82">
        <v>0.00036346339713226594</v>
      </c>
      <c r="DP44" s="26">
        <v>-0.10785805527214753</v>
      </c>
      <c r="DQ44" s="26">
        <f t="shared" si="35"/>
        <v>-0.012919896640826873</v>
      </c>
      <c r="DR44" s="48">
        <f t="shared" si="54"/>
        <v>-0.10749459187501527</v>
      </c>
      <c r="DS44" s="14">
        <f t="shared" si="50"/>
        <v>-0.12041448851584215</v>
      </c>
      <c r="DT44" s="26">
        <v>0.00884291252219055</v>
      </c>
      <c r="DU44" s="58">
        <v>0.07066675081253353</v>
      </c>
      <c r="DV44" s="49"/>
      <c r="DW44" s="58"/>
      <c r="DX44" s="47">
        <v>-0.019070141423490963</v>
      </c>
      <c r="DY44" s="26">
        <f t="shared" si="51"/>
        <v>0.021834683757627177</v>
      </c>
      <c r="DZ44" s="40"/>
      <c r="EA44" s="40"/>
      <c r="EB44" s="42">
        <v>2456</v>
      </c>
      <c r="EC44" s="42">
        <v>1365</v>
      </c>
      <c r="ED44" s="42">
        <v>1272</v>
      </c>
      <c r="EE44" s="42">
        <v>72</v>
      </c>
      <c r="EF44" s="41">
        <v>74</v>
      </c>
      <c r="EG44" s="41">
        <v>182</v>
      </c>
      <c r="EH44" s="40">
        <v>72</v>
      </c>
      <c r="EI44" s="42">
        <v>567</v>
      </c>
      <c r="EJ44" s="41">
        <v>277</v>
      </c>
      <c r="EK44" s="41">
        <v>16</v>
      </c>
      <c r="EL44" s="41">
        <v>2</v>
      </c>
      <c r="EM44" s="43">
        <v>6</v>
      </c>
      <c r="EN44" s="40">
        <v>4</v>
      </c>
      <c r="EO44" s="40"/>
      <c r="EP44" s="40"/>
      <c r="EQ44" s="40"/>
      <c r="ER44" s="40"/>
      <c r="ES44" s="40"/>
      <c r="ET44" s="40">
        <f>SUM(EL44:ES44)</f>
        <v>12</v>
      </c>
      <c r="EU44" s="40">
        <f>SUM(EE44:EK44)+ET44</f>
        <v>1272</v>
      </c>
      <c r="EV44" s="40"/>
      <c r="EW44" s="45">
        <f t="shared" si="55"/>
        <v>0.05660377358490566</v>
      </c>
      <c r="EX44" s="44">
        <f t="shared" si="56"/>
        <v>0.05817610062893082</v>
      </c>
      <c r="EY44" s="44">
        <f t="shared" si="57"/>
        <v>0.1430817610062893</v>
      </c>
      <c r="EZ44" s="46">
        <f t="shared" si="58"/>
        <v>0.05660377358490566</v>
      </c>
      <c r="FA44" s="84">
        <f t="shared" si="59"/>
        <v>0.44575471698113206</v>
      </c>
      <c r="FB44" s="57">
        <f t="shared" si="60"/>
        <v>0.21776729559748428</v>
      </c>
      <c r="FC44" s="57">
        <f t="shared" si="61"/>
        <v>0.012578616352201259</v>
      </c>
      <c r="FD44" s="57">
        <f t="shared" si="62"/>
        <v>0.0015723270440251573</v>
      </c>
      <c r="FE44" s="48">
        <f t="shared" si="63"/>
        <v>0.0047169811320754715</v>
      </c>
      <c r="FF44" s="47">
        <f t="shared" si="64"/>
        <v>0.0031446540880503146</v>
      </c>
      <c r="FG44" s="47">
        <f t="shared" si="65"/>
        <v>0</v>
      </c>
      <c r="FH44" s="47">
        <f t="shared" si="66"/>
        <v>0</v>
      </c>
      <c r="FI44" s="47">
        <f t="shared" si="67"/>
        <v>0</v>
      </c>
      <c r="FJ44" s="47">
        <f t="shared" si="68"/>
        <v>0</v>
      </c>
      <c r="FK44" s="47">
        <f t="shared" si="69"/>
        <v>0</v>
      </c>
      <c r="FL44" s="47">
        <f>SUM(FD44:FK44)</f>
        <v>0.009433962264150945</v>
      </c>
      <c r="FM44" s="47">
        <f>SUM(EW44:FK44)</f>
        <v>1.0000000000000002</v>
      </c>
      <c r="FN44" s="47">
        <f t="shared" si="36"/>
        <v>0.5039308176100629</v>
      </c>
      <c r="FO44" s="47"/>
      <c r="FP44" s="45">
        <f t="shared" si="70"/>
        <v>0.05817610062893082</v>
      </c>
      <c r="FQ44" s="44">
        <f t="shared" si="71"/>
        <v>0.44575471698113206</v>
      </c>
      <c r="FR44" s="44">
        <f t="shared" si="72"/>
        <v>0</v>
      </c>
      <c r="FS44" s="46">
        <f t="shared" si="73"/>
        <v>0.5039308176100629</v>
      </c>
      <c r="FT44" s="44">
        <f t="shared" si="74"/>
        <v>0.1430817610062893</v>
      </c>
      <c r="FU44" s="44">
        <f t="shared" si="75"/>
        <v>0.05660377358490566</v>
      </c>
      <c r="FV44" s="44">
        <f t="shared" si="76"/>
        <v>0.21776729559748428</v>
      </c>
      <c r="FW44" s="44">
        <f t="shared" si="77"/>
        <v>0.05660377358490566</v>
      </c>
      <c r="FX44" s="44">
        <f t="shared" si="78"/>
        <v>0.012578616352201259</v>
      </c>
      <c r="FY44" s="46">
        <f t="shared" si="37"/>
        <v>0.009433962264150945</v>
      </c>
      <c r="FZ44" s="46">
        <f>SUM(FS44:FY44)</f>
        <v>1</v>
      </c>
      <c r="GA44" s="84"/>
      <c r="GB44" s="45">
        <f t="shared" si="38"/>
        <v>-0.03915378739863162</v>
      </c>
      <c r="GC44" s="44">
        <f t="shared" si="39"/>
        <v>-0.05898257845383775</v>
      </c>
      <c r="GD44" s="44">
        <f t="shared" si="40"/>
        <v>-0.012919896640826873</v>
      </c>
      <c r="GE44" s="46">
        <f t="shared" si="41"/>
        <v>-0.11105626249329625</v>
      </c>
      <c r="GF44" s="44">
        <f t="shared" si="42"/>
        <v>0.07331431914582419</v>
      </c>
      <c r="GG44" s="44">
        <f t="shared" si="43"/>
        <v>0.004924187021598171</v>
      </c>
      <c r="GH44" s="44">
        <f t="shared" si="44"/>
        <v>0.01707823444330686</v>
      </c>
      <c r="GI44" s="44">
        <f t="shared" si="45"/>
        <v>0.0032015341361545865</v>
      </c>
      <c r="GJ44" s="44">
        <f t="shared" si="46"/>
        <v>0.0031040254822615517</v>
      </c>
      <c r="GK44" s="46">
        <f t="shared" si="47"/>
        <v>0.009433962264150945</v>
      </c>
      <c r="GL44" s="47"/>
      <c r="GM44" s="40"/>
      <c r="GN44" s="46">
        <f t="shared" si="48"/>
        <v>-0.052073684039458494</v>
      </c>
      <c r="GO44" s="46">
        <v>-0.05898257845383775</v>
      </c>
      <c r="GP44" s="46">
        <f t="shared" si="49"/>
        <v>-0.11105626249329625</v>
      </c>
    </row>
    <row r="45" spans="1:198" s="156" customFormat="1" ht="12" hidden="1" outlineLevel="1">
      <c r="A45" s="155">
        <v>444</v>
      </c>
      <c r="B45" s="41">
        <v>446</v>
      </c>
      <c r="C45" s="41">
        <v>1</v>
      </c>
      <c r="D45" s="41"/>
      <c r="E45" s="7">
        <v>73109</v>
      </c>
      <c r="F45" s="6" t="s">
        <v>272</v>
      </c>
      <c r="G45" s="8">
        <v>369</v>
      </c>
      <c r="H45" s="9">
        <v>340</v>
      </c>
      <c r="I45" s="10">
        <v>309</v>
      </c>
      <c r="J45" s="6"/>
      <c r="K45" s="9">
        <v>9</v>
      </c>
      <c r="L45" s="9"/>
      <c r="M45" s="9"/>
      <c r="N45" s="6">
        <v>9</v>
      </c>
      <c r="O45" s="9">
        <v>77</v>
      </c>
      <c r="P45" s="9">
        <v>3</v>
      </c>
      <c r="Q45" s="9"/>
      <c r="R45" s="9">
        <v>80</v>
      </c>
      <c r="S45" s="6">
        <v>89</v>
      </c>
      <c r="T45" s="8"/>
      <c r="U45" s="9">
        <v>67</v>
      </c>
      <c r="V45" s="9"/>
      <c r="W45" s="10"/>
      <c r="X45" s="9">
        <v>67</v>
      </c>
      <c r="Y45" s="8"/>
      <c r="Z45" s="10">
        <v>53</v>
      </c>
      <c r="AA45" s="6">
        <v>53</v>
      </c>
      <c r="AB45" s="9"/>
      <c r="AC45" s="9">
        <v>51</v>
      </c>
      <c r="AD45" s="6">
        <v>51</v>
      </c>
      <c r="AE45" s="8"/>
      <c r="AF45" s="10">
        <v>43</v>
      </c>
      <c r="AG45" s="6">
        <v>43</v>
      </c>
      <c r="AH45" s="9"/>
      <c r="AI45" s="9">
        <v>6</v>
      </c>
      <c r="AJ45" s="9"/>
      <c r="AK45" s="9"/>
      <c r="AL45" s="6">
        <v>6</v>
      </c>
      <c r="AM45" s="8"/>
      <c r="AN45" s="9"/>
      <c r="AO45" s="9"/>
      <c r="AP45" s="9"/>
      <c r="AQ45" s="10"/>
      <c r="AR45" s="10">
        <v>0</v>
      </c>
      <c r="AS45" s="9"/>
      <c r="AT45" s="12">
        <v>0.02912621359223301</v>
      </c>
      <c r="AU45" s="11">
        <v>0.24919093851132687</v>
      </c>
      <c r="AV45" s="11">
        <v>0.009708737864077669</v>
      </c>
      <c r="AW45" s="13">
        <f t="shared" si="0"/>
        <v>0.28802588996763756</v>
      </c>
      <c r="AX45" s="11">
        <v>0.2168284789644013</v>
      </c>
      <c r="AY45" s="11">
        <v>0.1715210355987055</v>
      </c>
      <c r="AZ45" s="11">
        <v>0.1650485436893204</v>
      </c>
      <c r="BA45" s="11">
        <v>0.13915857605177995</v>
      </c>
      <c r="BB45" s="11">
        <v>0.019417475728155338</v>
      </c>
      <c r="BC45" s="13">
        <f t="shared" si="30"/>
        <v>0</v>
      </c>
      <c r="BD45" s="13"/>
      <c r="BE45" s="6"/>
      <c r="BF45" s="6"/>
      <c r="BG45" s="28"/>
      <c r="BH45" s="28"/>
      <c r="BI45" s="24">
        <v>0</v>
      </c>
      <c r="BJ45" s="6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4"/>
      <c r="CL45" s="27">
        <v>0</v>
      </c>
      <c r="CM45" s="29">
        <v>0</v>
      </c>
      <c r="CN45" s="28">
        <v>0</v>
      </c>
      <c r="CO45" s="24">
        <v>0</v>
      </c>
      <c r="CP45" s="24">
        <v>0</v>
      </c>
      <c r="CQ45" s="24">
        <f t="shared" si="31"/>
        <v>0</v>
      </c>
      <c r="CR45" s="24">
        <f t="shared" si="32"/>
        <v>0</v>
      </c>
      <c r="CS45" s="28">
        <v>0</v>
      </c>
      <c r="CT45" s="28">
        <v>0</v>
      </c>
      <c r="CU45" s="28">
        <v>0</v>
      </c>
      <c r="CV45" s="9">
        <v>0</v>
      </c>
      <c r="CW45" s="28">
        <v>0</v>
      </c>
      <c r="CX45" s="24">
        <f t="shared" si="33"/>
        <v>0</v>
      </c>
      <c r="CY45" s="6"/>
      <c r="CZ45" s="67" t="e">
        <v>#DIV/0!</v>
      </c>
      <c r="DA45" s="67" t="e">
        <v>#DIV/0!</v>
      </c>
      <c r="DB45" s="67"/>
      <c r="DC45" s="25" t="e">
        <v>#DIV/0!</v>
      </c>
      <c r="DD45" s="81" t="e">
        <v>#DIV/0!</v>
      </c>
      <c r="DE45" s="81"/>
      <c r="DF45" s="67" t="e">
        <v>#DIV/0!</v>
      </c>
      <c r="DG45" s="33"/>
      <c r="DH45" s="67" t="e">
        <v>#DIV/0!</v>
      </c>
      <c r="DI45" s="25" t="e">
        <v>#DIV/0!</v>
      </c>
      <c r="DJ45" s="25" t="e">
        <v>#DIV/0!</v>
      </c>
      <c r="DK45" s="81">
        <f t="shared" si="52"/>
        <v>0</v>
      </c>
      <c r="DL45" s="67" t="e">
        <f t="shared" si="53"/>
        <v>#DIV/0!</v>
      </c>
      <c r="DM45" s="25" t="e">
        <f t="shared" si="34"/>
        <v>#DIV/0!</v>
      </c>
      <c r="DN45" s="9"/>
      <c r="DO45" s="81"/>
      <c r="DP45" s="33"/>
      <c r="DQ45" s="33"/>
      <c r="DR45" s="15">
        <f t="shared" si="54"/>
        <v>0</v>
      </c>
      <c r="DS45" s="14"/>
      <c r="DT45" s="33"/>
      <c r="DU45" s="67"/>
      <c r="DV45" s="25"/>
      <c r="DW45" s="67"/>
      <c r="DX45" s="25"/>
      <c r="DY45" s="33"/>
      <c r="DZ45" s="6"/>
      <c r="EA45" s="6"/>
      <c r="EB45" s="8">
        <v>563</v>
      </c>
      <c r="EC45" s="8">
        <v>441</v>
      </c>
      <c r="ED45" s="8">
        <v>415</v>
      </c>
      <c r="EE45" s="8">
        <v>51</v>
      </c>
      <c r="EF45" s="9">
        <v>23</v>
      </c>
      <c r="EG45" s="9">
        <v>84</v>
      </c>
      <c r="EH45" s="6">
        <v>59</v>
      </c>
      <c r="EI45" s="8">
        <v>101</v>
      </c>
      <c r="EJ45" s="9">
        <v>75</v>
      </c>
      <c r="EK45" s="9">
        <v>11</v>
      </c>
      <c r="EL45" s="9">
        <v>3</v>
      </c>
      <c r="EM45" s="10">
        <v>3</v>
      </c>
      <c r="EN45" s="6">
        <v>5</v>
      </c>
      <c r="EO45" s="6"/>
      <c r="EP45" s="6"/>
      <c r="EQ45" s="6"/>
      <c r="ER45" s="6"/>
      <c r="ES45" s="6"/>
      <c r="ET45" s="6">
        <f>SUM(EL45:ES45)</f>
        <v>11</v>
      </c>
      <c r="EU45" s="6">
        <f>SUM(EE45:EK45)+ET45</f>
        <v>415</v>
      </c>
      <c r="EV45" s="6"/>
      <c r="EW45" s="12">
        <f t="shared" si="55"/>
        <v>0.12289156626506025</v>
      </c>
      <c r="EX45" s="11">
        <f t="shared" si="56"/>
        <v>0.05542168674698795</v>
      </c>
      <c r="EY45" s="11">
        <f t="shared" si="57"/>
        <v>0.20240963855421687</v>
      </c>
      <c r="EZ45" s="13">
        <f t="shared" si="58"/>
        <v>0.14216867469879518</v>
      </c>
      <c r="FA45" s="80">
        <f t="shared" si="59"/>
        <v>0.2433734939759036</v>
      </c>
      <c r="FB45" s="66">
        <f t="shared" si="60"/>
        <v>0.18072289156626506</v>
      </c>
      <c r="FC45" s="66">
        <f t="shared" si="61"/>
        <v>0.02650602409638554</v>
      </c>
      <c r="FD45" s="66">
        <f t="shared" si="62"/>
        <v>0.007228915662650603</v>
      </c>
      <c r="FE45" s="15">
        <f t="shared" si="63"/>
        <v>0.007228915662650603</v>
      </c>
      <c r="FF45" s="14">
        <f t="shared" si="64"/>
        <v>0.012048192771084338</v>
      </c>
      <c r="FG45" s="14">
        <f t="shared" si="65"/>
        <v>0</v>
      </c>
      <c r="FH45" s="14">
        <f t="shared" si="66"/>
        <v>0</v>
      </c>
      <c r="FI45" s="14">
        <f t="shared" si="67"/>
        <v>0</v>
      </c>
      <c r="FJ45" s="14">
        <f t="shared" si="68"/>
        <v>0</v>
      </c>
      <c r="FK45" s="14">
        <f t="shared" si="69"/>
        <v>0</v>
      </c>
      <c r="FL45" s="14">
        <f>SUM(FD45:FK45)</f>
        <v>0.02650602409638554</v>
      </c>
      <c r="FM45" s="14">
        <f>SUM(EW45:FK45)</f>
        <v>1</v>
      </c>
      <c r="FN45" s="14">
        <f t="shared" si="36"/>
        <v>0.2987951807228916</v>
      </c>
      <c r="FO45" s="14"/>
      <c r="FP45" s="12">
        <f t="shared" si="70"/>
        <v>0.05542168674698795</v>
      </c>
      <c r="FQ45" s="11">
        <f t="shared" si="71"/>
        <v>0.2433734939759036</v>
      </c>
      <c r="FR45" s="11">
        <f t="shared" si="72"/>
        <v>0</v>
      </c>
      <c r="FS45" s="13">
        <f t="shared" si="73"/>
        <v>0.2987951807228916</v>
      </c>
      <c r="FT45" s="11">
        <f t="shared" si="74"/>
        <v>0.20240963855421687</v>
      </c>
      <c r="FU45" s="11">
        <f t="shared" si="75"/>
        <v>0.14216867469879518</v>
      </c>
      <c r="FV45" s="11">
        <f t="shared" si="76"/>
        <v>0.18072289156626506</v>
      </c>
      <c r="FW45" s="11">
        <f t="shared" si="77"/>
        <v>0.12289156626506025</v>
      </c>
      <c r="FX45" s="11">
        <f t="shared" si="78"/>
        <v>0.02650602409638554</v>
      </c>
      <c r="FY45" s="13">
        <f t="shared" si="37"/>
        <v>0.02650602409638554</v>
      </c>
      <c r="FZ45" s="13">
        <f>SUM(FS45:FY45)</f>
        <v>1.0000000000000002</v>
      </c>
      <c r="GA45" s="80"/>
      <c r="GB45" s="12">
        <f t="shared" si="38"/>
        <v>0.026295473154754938</v>
      </c>
      <c r="GC45" s="11">
        <f t="shared" si="39"/>
        <v>-0.005817444535423266</v>
      </c>
      <c r="GD45" s="11">
        <f t="shared" si="40"/>
        <v>-0.009708737864077669</v>
      </c>
      <c r="GE45" s="13">
        <f t="shared" si="41"/>
        <v>0.010769290755254013</v>
      </c>
      <c r="GF45" s="11">
        <f t="shared" si="42"/>
        <v>-0.01441884041018443</v>
      </c>
      <c r="GG45" s="11">
        <f t="shared" si="43"/>
        <v>-0.029352360899910307</v>
      </c>
      <c r="GH45" s="11">
        <f t="shared" si="44"/>
        <v>0.01567434787694466</v>
      </c>
      <c r="GI45" s="11">
        <f t="shared" si="45"/>
        <v>-0.016267009786719702</v>
      </c>
      <c r="GJ45" s="11">
        <f t="shared" si="46"/>
        <v>0.007088548368230203</v>
      </c>
      <c r="GK45" s="13">
        <f t="shared" si="47"/>
        <v>0.02650602409638554</v>
      </c>
      <c r="GL45" s="14"/>
      <c r="GM45" s="6"/>
      <c r="GN45" s="13">
        <f t="shared" si="48"/>
        <v>0.01658673529067727</v>
      </c>
      <c r="GO45" s="13">
        <v>-0.005817444535423266</v>
      </c>
      <c r="GP45" s="13">
        <f t="shared" si="49"/>
        <v>0.010769290755254003</v>
      </c>
    </row>
    <row r="46" spans="1:198" ht="12" collapsed="1">
      <c r="A46" s="3">
        <v>276</v>
      </c>
      <c r="B46" s="1">
        <v>278</v>
      </c>
      <c r="D46" s="1">
        <v>269</v>
      </c>
      <c r="E46" s="7" t="s">
        <v>165</v>
      </c>
      <c r="F46" s="6" t="s">
        <v>166</v>
      </c>
      <c r="G46" s="8">
        <v>1105123</v>
      </c>
      <c r="H46" s="9">
        <v>1009091</v>
      </c>
      <c r="I46" s="10">
        <v>955754</v>
      </c>
      <c r="J46" s="6"/>
      <c r="K46" s="9">
        <v>117817</v>
      </c>
      <c r="L46" s="9"/>
      <c r="M46" s="9"/>
      <c r="N46" s="6">
        <v>117817</v>
      </c>
      <c r="O46" s="9">
        <v>269049</v>
      </c>
      <c r="P46" s="9">
        <v>30463</v>
      </c>
      <c r="Q46" s="9"/>
      <c r="R46" s="9">
        <v>299512</v>
      </c>
      <c r="S46" s="6">
        <v>417329</v>
      </c>
      <c r="T46" s="8"/>
      <c r="U46" s="9">
        <v>166278</v>
      </c>
      <c r="V46" s="9"/>
      <c r="W46" s="10"/>
      <c r="X46" s="9">
        <v>166278</v>
      </c>
      <c r="Y46" s="8"/>
      <c r="Z46" s="10">
        <v>135212</v>
      </c>
      <c r="AA46" s="6">
        <v>135212</v>
      </c>
      <c r="AB46" s="9"/>
      <c r="AC46" s="9">
        <v>147151</v>
      </c>
      <c r="AD46" s="6">
        <v>147151</v>
      </c>
      <c r="AE46" s="8"/>
      <c r="AF46" s="10">
        <v>70297</v>
      </c>
      <c r="AG46" s="6">
        <v>70297</v>
      </c>
      <c r="AH46" s="9">
        <v>1907</v>
      </c>
      <c r="AI46" s="9">
        <v>11950</v>
      </c>
      <c r="AJ46" s="9"/>
      <c r="AK46" s="9"/>
      <c r="AL46" s="6">
        <v>13857</v>
      </c>
      <c r="AM46" s="8"/>
      <c r="AN46" s="9"/>
      <c r="AO46" s="9"/>
      <c r="AP46" s="9"/>
      <c r="AQ46" s="10">
        <v>5630</v>
      </c>
      <c r="AR46" s="10">
        <v>5630</v>
      </c>
      <c r="AS46" s="9"/>
      <c r="AT46" s="12">
        <v>0.12327126017782819</v>
      </c>
      <c r="AU46" s="11">
        <v>0.28150444570464783</v>
      </c>
      <c r="AV46" s="11">
        <v>0.031873264459264625</v>
      </c>
      <c r="AW46" s="13">
        <f t="shared" si="0"/>
        <v>0.43664897034174066</v>
      </c>
      <c r="AX46" s="11">
        <v>0.17397573015650472</v>
      </c>
      <c r="AY46" s="11">
        <v>0.14147155021061905</v>
      </c>
      <c r="AZ46" s="11">
        <v>0.1539632583279798</v>
      </c>
      <c r="BA46" s="11">
        <v>0.07355135317246907</v>
      </c>
      <c r="BB46" s="11">
        <v>0.012503217355093466</v>
      </c>
      <c r="BC46" s="13">
        <f t="shared" si="30"/>
        <v>0.007885920435593219</v>
      </c>
      <c r="BD46" s="13"/>
      <c r="BE46" s="6"/>
      <c r="BF46" s="6"/>
      <c r="BG46" s="9"/>
      <c r="BH46" s="9"/>
      <c r="BI46" s="6">
        <v>966846</v>
      </c>
      <c r="BJ46" s="6"/>
      <c r="BK46" s="9">
        <v>186914</v>
      </c>
      <c r="BL46" s="9">
        <v>252466</v>
      </c>
      <c r="BM46" s="9">
        <v>89860</v>
      </c>
      <c r="BN46" s="9">
        <v>0</v>
      </c>
      <c r="BO46" s="9">
        <v>122761</v>
      </c>
      <c r="BP46" s="9">
        <v>87380</v>
      </c>
      <c r="BQ46" s="9">
        <v>191284</v>
      </c>
      <c r="BR46" s="9">
        <v>16757</v>
      </c>
      <c r="BS46" s="9">
        <v>11511</v>
      </c>
      <c r="BT46" s="9">
        <v>0</v>
      </c>
      <c r="BU46" s="9">
        <v>0</v>
      </c>
      <c r="BV46" s="9">
        <v>596</v>
      </c>
      <c r="BW46" s="9">
        <v>1661</v>
      </c>
      <c r="BX46" s="9">
        <v>0</v>
      </c>
      <c r="BY46" s="9">
        <v>362</v>
      </c>
      <c r="BZ46" s="9">
        <v>453</v>
      </c>
      <c r="CA46" s="9">
        <v>806</v>
      </c>
      <c r="CB46" s="9">
        <v>3593</v>
      </c>
      <c r="CC46" s="9">
        <v>442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6"/>
      <c r="CL46" s="8">
        <v>89860</v>
      </c>
      <c r="CM46" s="10">
        <v>252466</v>
      </c>
      <c r="CN46" s="9">
        <v>342326</v>
      </c>
      <c r="CO46" s="6">
        <v>16757</v>
      </c>
      <c r="CP46" s="6">
        <v>11511</v>
      </c>
      <c r="CQ46" s="6">
        <f t="shared" si="31"/>
        <v>0</v>
      </c>
      <c r="CR46" s="6">
        <f t="shared" si="32"/>
        <v>596</v>
      </c>
      <c r="CS46" s="9">
        <v>186914</v>
      </c>
      <c r="CT46" s="9">
        <v>122761</v>
      </c>
      <c r="CU46" s="9">
        <v>87380</v>
      </c>
      <c r="CV46" s="9"/>
      <c r="CW46" s="9">
        <v>191284</v>
      </c>
      <c r="CX46" s="6">
        <f t="shared" si="33"/>
        <v>7317</v>
      </c>
      <c r="CY46" s="6"/>
      <c r="CZ46" s="66">
        <v>0.092941378461513</v>
      </c>
      <c r="DA46" s="66">
        <v>0.26112328126713047</v>
      </c>
      <c r="DB46" s="66"/>
      <c r="DC46" s="14">
        <v>0.3540646597286434</v>
      </c>
      <c r="DD46" s="80">
        <v>0.19332344551252215</v>
      </c>
      <c r="DE46" s="80">
        <v>0.12697058269879588</v>
      </c>
      <c r="DF46" s="66">
        <v>0.19784329665737874</v>
      </c>
      <c r="DG46" s="15">
        <v>0.0903763370795349</v>
      </c>
      <c r="DH46" s="66">
        <v>0.017331612273309295</v>
      </c>
      <c r="DI46" s="14"/>
      <c r="DJ46" s="14">
        <v>0.011905722317721747</v>
      </c>
      <c r="DK46" s="80">
        <f t="shared" si="52"/>
        <v>0</v>
      </c>
      <c r="DL46" s="66">
        <f t="shared" si="53"/>
        <v>0.0006164373643786084</v>
      </c>
      <c r="DM46" s="14">
        <f t="shared" si="34"/>
        <v>0.007567906367715231</v>
      </c>
      <c r="DN46" s="9"/>
      <c r="DO46" s="80">
        <v>-0.03032988171631519</v>
      </c>
      <c r="DP46" s="15">
        <v>-0.020381164437517363</v>
      </c>
      <c r="DQ46" s="15">
        <f t="shared" si="35"/>
        <v>-0.031873264459264625</v>
      </c>
      <c r="DR46" s="15">
        <f t="shared" si="54"/>
        <v>-0.050711046153832554</v>
      </c>
      <c r="DS46" s="14">
        <f aca="true" t="shared" si="79" ref="DS46:DS83">SUM(DO46:DQ46)</f>
        <v>-0.08258431061309718</v>
      </c>
      <c r="DT46" s="15">
        <v>0.0048283949182158295</v>
      </c>
      <c r="DU46" s="66">
        <v>0.019347715356017425</v>
      </c>
      <c r="DV46" s="14">
        <v>-0.01450096751182317</v>
      </c>
      <c r="DW46" s="66">
        <v>0.016824983907065827</v>
      </c>
      <c r="DX46" s="14"/>
      <c r="DY46" s="15">
        <f aca="true" t="shared" si="80" ref="DY46:DY83">DF46-AZ46</f>
        <v>0.043880038329398935</v>
      </c>
      <c r="DZ46" s="6"/>
      <c r="EA46" s="6"/>
      <c r="EB46" s="8">
        <f aca="true" t="shared" si="81" ref="EB46:ES46">EB47+EB53+EB58+EB61+EB72+EB78+EB84</f>
        <v>1126849</v>
      </c>
      <c r="EC46" s="8">
        <f t="shared" si="81"/>
        <v>1033952</v>
      </c>
      <c r="ED46" s="8">
        <f t="shared" si="81"/>
        <v>984430</v>
      </c>
      <c r="EE46" s="8">
        <f t="shared" si="81"/>
        <v>90122</v>
      </c>
      <c r="EF46" s="9">
        <f t="shared" si="81"/>
        <v>61414</v>
      </c>
      <c r="EG46" s="9">
        <f t="shared" si="81"/>
        <v>178388</v>
      </c>
      <c r="EH46" s="6">
        <f t="shared" si="81"/>
        <v>131503</v>
      </c>
      <c r="EI46" s="8">
        <f t="shared" si="81"/>
        <v>305268</v>
      </c>
      <c r="EJ46" s="9">
        <f t="shared" si="81"/>
        <v>176257</v>
      </c>
      <c r="EK46" s="9">
        <f t="shared" si="81"/>
        <v>26258</v>
      </c>
      <c r="EL46" s="9">
        <f t="shared" si="81"/>
        <v>2547</v>
      </c>
      <c r="EM46" s="10">
        <f t="shared" si="81"/>
        <v>1362</v>
      </c>
      <c r="EN46" s="6">
        <f t="shared" si="81"/>
        <v>8088</v>
      </c>
      <c r="EO46" s="6">
        <f t="shared" si="81"/>
        <v>2294</v>
      </c>
      <c r="EP46" s="6">
        <f t="shared" si="81"/>
        <v>929</v>
      </c>
      <c r="EQ46" s="6">
        <f t="shared" si="81"/>
        <v>0</v>
      </c>
      <c r="ER46" s="6">
        <f t="shared" si="81"/>
        <v>0</v>
      </c>
      <c r="ES46" s="6">
        <f t="shared" si="81"/>
        <v>0</v>
      </c>
      <c r="ET46" s="6">
        <f>SUM(EL46:ES46)</f>
        <v>15220</v>
      </c>
      <c r="EU46" s="6">
        <f>SUM(EE46:EK46)+ET46</f>
        <v>984430</v>
      </c>
      <c r="EV46" s="6"/>
      <c r="EW46" s="12">
        <f t="shared" si="55"/>
        <v>0.09154739290757088</v>
      </c>
      <c r="EX46" s="11">
        <f t="shared" si="56"/>
        <v>0.06238533973974787</v>
      </c>
      <c r="EY46" s="11">
        <f t="shared" si="57"/>
        <v>0.18120943083815</v>
      </c>
      <c r="EZ46" s="13">
        <f t="shared" si="58"/>
        <v>0.13358288552766576</v>
      </c>
      <c r="FA46" s="80">
        <f t="shared" si="59"/>
        <v>0.31009619779974196</v>
      </c>
      <c r="FB46" s="66">
        <f t="shared" si="60"/>
        <v>0.1790447263898906</v>
      </c>
      <c r="FC46" s="66">
        <f t="shared" si="61"/>
        <v>0.026673303332893146</v>
      </c>
      <c r="FD46" s="66">
        <f t="shared" si="62"/>
        <v>0.002587284012067897</v>
      </c>
      <c r="FE46" s="15">
        <f t="shared" si="63"/>
        <v>0.00138354174496917</v>
      </c>
      <c r="FF46" s="14">
        <f t="shared" si="64"/>
        <v>0.008215921904045995</v>
      </c>
      <c r="FG46" s="14">
        <f t="shared" si="65"/>
        <v>0.002330282498501671</v>
      </c>
      <c r="FH46" s="14">
        <f t="shared" si="66"/>
        <v>0.0009436933047550359</v>
      </c>
      <c r="FI46" s="14">
        <f t="shared" si="67"/>
        <v>0</v>
      </c>
      <c r="FJ46" s="14">
        <f t="shared" si="68"/>
        <v>0</v>
      </c>
      <c r="FK46" s="14">
        <f t="shared" si="69"/>
        <v>0</v>
      </c>
      <c r="FL46" s="14">
        <f>SUM(FD46:FK46)</f>
        <v>0.01546072346433977</v>
      </c>
      <c r="FM46" s="14">
        <f>SUM(EW46:FK46)</f>
        <v>0.9999999999999999</v>
      </c>
      <c r="FN46" s="14">
        <f t="shared" si="36"/>
        <v>0.3724815375394898</v>
      </c>
      <c r="FO46" s="14"/>
      <c r="FP46" s="12">
        <f t="shared" si="70"/>
        <v>0.06238533973974787</v>
      </c>
      <c r="FQ46" s="11">
        <f t="shared" si="71"/>
        <v>0.31009619779974196</v>
      </c>
      <c r="FR46" s="11">
        <f t="shared" si="72"/>
        <v>0</v>
      </c>
      <c r="FS46" s="13">
        <f t="shared" si="73"/>
        <v>0.3724815375394898</v>
      </c>
      <c r="FT46" s="11">
        <f t="shared" si="74"/>
        <v>0.18120943083815</v>
      </c>
      <c r="FU46" s="11">
        <f t="shared" si="75"/>
        <v>0.13358288552766576</v>
      </c>
      <c r="FV46" s="11">
        <f t="shared" si="76"/>
        <v>0.1790447263898906</v>
      </c>
      <c r="FW46" s="11">
        <f t="shared" si="77"/>
        <v>0.09154739290757088</v>
      </c>
      <c r="FX46" s="11">
        <f t="shared" si="78"/>
        <v>0.026673303332893146</v>
      </c>
      <c r="FY46" s="13">
        <f t="shared" si="37"/>
        <v>0.01546072346433977</v>
      </c>
      <c r="FZ46" s="13">
        <f>SUM(FS46:FY46)</f>
        <v>1</v>
      </c>
      <c r="GA46" s="80"/>
      <c r="GB46" s="12">
        <f t="shared" si="38"/>
        <v>-0.06088592043808032</v>
      </c>
      <c r="GC46" s="11">
        <f t="shared" si="39"/>
        <v>0.028591752095094125</v>
      </c>
      <c r="GD46" s="11">
        <f t="shared" si="40"/>
        <v>-0.031873264459264625</v>
      </c>
      <c r="GE46" s="13">
        <f t="shared" si="41"/>
        <v>-0.06416743280225085</v>
      </c>
      <c r="GF46" s="11">
        <f t="shared" si="42"/>
        <v>0.007233700681645278</v>
      </c>
      <c r="GG46" s="11">
        <f t="shared" si="43"/>
        <v>-0.007888664682953295</v>
      </c>
      <c r="GH46" s="11">
        <f t="shared" si="44"/>
        <v>0.025081468061910805</v>
      </c>
      <c r="GI46" s="11">
        <f t="shared" si="45"/>
        <v>0.017996039735101818</v>
      </c>
      <c r="GJ46" s="11">
        <f t="shared" si="46"/>
        <v>0.01417008597779968</v>
      </c>
      <c r="GK46" s="13">
        <f t="shared" si="47"/>
        <v>0.007574803028746552</v>
      </c>
      <c r="GL46" s="14"/>
      <c r="GM46" s="6"/>
      <c r="GN46" s="13">
        <f t="shared" si="48"/>
        <v>-0.09275918489734494</v>
      </c>
      <c r="GO46" s="13">
        <v>0.028591752095094125</v>
      </c>
      <c r="GP46" s="13">
        <f t="shared" si="49"/>
        <v>-0.06416743280225082</v>
      </c>
    </row>
    <row r="47" spans="1:198" ht="12" hidden="1" outlineLevel="1" collapsed="1">
      <c r="A47" s="3">
        <v>277</v>
      </c>
      <c r="B47" s="1">
        <v>279</v>
      </c>
      <c r="D47" s="1">
        <v>270</v>
      </c>
      <c r="E47" s="7" t="s">
        <v>167</v>
      </c>
      <c r="F47" s="6" t="s">
        <v>168</v>
      </c>
      <c r="G47" s="8">
        <v>216506</v>
      </c>
      <c r="H47" s="9">
        <v>197162</v>
      </c>
      <c r="I47" s="10">
        <v>185995</v>
      </c>
      <c r="J47" s="6"/>
      <c r="K47" s="9">
        <v>28671</v>
      </c>
      <c r="L47" s="9"/>
      <c r="M47" s="9"/>
      <c r="N47" s="6">
        <v>28671</v>
      </c>
      <c r="O47" s="9">
        <v>53355</v>
      </c>
      <c r="P47" s="9">
        <v>5546</v>
      </c>
      <c r="Q47" s="9"/>
      <c r="R47" s="9">
        <v>58901</v>
      </c>
      <c r="S47" s="6">
        <v>87572</v>
      </c>
      <c r="T47" s="8"/>
      <c r="U47" s="9">
        <v>33183</v>
      </c>
      <c r="V47" s="9"/>
      <c r="W47" s="10"/>
      <c r="X47" s="9">
        <v>33183</v>
      </c>
      <c r="Y47" s="8"/>
      <c r="Z47" s="10">
        <v>29062</v>
      </c>
      <c r="AA47" s="6">
        <v>29062</v>
      </c>
      <c r="AB47" s="9"/>
      <c r="AC47" s="9">
        <v>24474</v>
      </c>
      <c r="AD47" s="6">
        <v>24474</v>
      </c>
      <c r="AE47" s="8"/>
      <c r="AF47" s="10">
        <v>8778</v>
      </c>
      <c r="AG47" s="6">
        <v>8778</v>
      </c>
      <c r="AH47" s="9">
        <v>349</v>
      </c>
      <c r="AI47" s="9">
        <v>1535</v>
      </c>
      <c r="AJ47" s="9"/>
      <c r="AK47" s="9"/>
      <c r="AL47" s="6">
        <v>1884</v>
      </c>
      <c r="AM47" s="8"/>
      <c r="AN47" s="9"/>
      <c r="AO47" s="9"/>
      <c r="AP47" s="9"/>
      <c r="AQ47" s="10">
        <v>1042</v>
      </c>
      <c r="AR47" s="10">
        <v>1042</v>
      </c>
      <c r="AS47" s="9"/>
      <c r="AT47" s="12">
        <v>0.15414930508884647</v>
      </c>
      <c r="AU47" s="11">
        <v>0.2868625500685502</v>
      </c>
      <c r="AV47" s="11">
        <v>0.02981800586037259</v>
      </c>
      <c r="AW47" s="13">
        <f t="shared" si="0"/>
        <v>0.4708298610177693</v>
      </c>
      <c r="AX47" s="11">
        <v>0.178408021721014</v>
      </c>
      <c r="AY47" s="11">
        <v>0.15625151213742305</v>
      </c>
      <c r="AZ47" s="11">
        <v>0.13158418237049382</v>
      </c>
      <c r="BA47" s="11">
        <v>0.047194817064974866</v>
      </c>
      <c r="BB47" s="11">
        <v>0.008252910024463022</v>
      </c>
      <c r="BC47" s="13">
        <f t="shared" si="30"/>
        <v>0.007478695663861945</v>
      </c>
      <c r="BD47" s="13"/>
      <c r="BE47" s="6"/>
      <c r="BF47" s="6"/>
      <c r="BG47" s="9"/>
      <c r="BH47" s="9"/>
      <c r="BI47" s="6">
        <v>190213</v>
      </c>
      <c r="BJ47" s="6"/>
      <c r="BK47" s="9">
        <v>41692</v>
      </c>
      <c r="BL47" s="9">
        <v>54047</v>
      </c>
      <c r="BM47" s="9">
        <v>21158</v>
      </c>
      <c r="BN47" s="9">
        <v>0</v>
      </c>
      <c r="BO47" s="9">
        <v>25775</v>
      </c>
      <c r="BP47" s="9">
        <v>11218</v>
      </c>
      <c r="BQ47" s="9">
        <v>31957</v>
      </c>
      <c r="BR47" s="9">
        <v>1849</v>
      </c>
      <c r="BS47" s="9">
        <v>2075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442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6"/>
      <c r="CL47" s="8">
        <v>21158</v>
      </c>
      <c r="CM47" s="10">
        <v>54047</v>
      </c>
      <c r="CN47" s="9">
        <v>75205</v>
      </c>
      <c r="CO47" s="6">
        <v>1849</v>
      </c>
      <c r="CP47" s="6">
        <v>2075</v>
      </c>
      <c r="CQ47" s="6">
        <f t="shared" si="31"/>
        <v>0</v>
      </c>
      <c r="CR47" s="6">
        <f t="shared" si="32"/>
        <v>0</v>
      </c>
      <c r="CS47" s="9">
        <v>41692</v>
      </c>
      <c r="CT47" s="9">
        <v>25775</v>
      </c>
      <c r="CU47" s="9">
        <v>11218</v>
      </c>
      <c r="CV47" s="9"/>
      <c r="CW47" s="9">
        <v>31957</v>
      </c>
      <c r="CX47" s="6">
        <f t="shared" si="33"/>
        <v>442</v>
      </c>
      <c r="CY47" s="6"/>
      <c r="CZ47" s="66">
        <v>0.11123319646922135</v>
      </c>
      <c r="DA47" s="66">
        <v>0.28413935956007214</v>
      </c>
      <c r="DB47" s="66"/>
      <c r="DC47" s="14">
        <v>0.3953725560292935</v>
      </c>
      <c r="DD47" s="80">
        <v>0.21918586006214086</v>
      </c>
      <c r="DE47" s="80">
        <v>0.13550598539532</v>
      </c>
      <c r="DF47" s="66">
        <v>0.1680063928332974</v>
      </c>
      <c r="DG47" s="15">
        <v>0.058975990074285146</v>
      </c>
      <c r="DH47" s="66">
        <v>0.009720681551734108</v>
      </c>
      <c r="DI47" s="14">
        <v>0</v>
      </c>
      <c r="DJ47" s="14">
        <v>0.010908823266548554</v>
      </c>
      <c r="DK47" s="80">
        <f t="shared" si="52"/>
        <v>0</v>
      </c>
      <c r="DL47" s="66">
        <f t="shared" si="53"/>
        <v>0</v>
      </c>
      <c r="DM47" s="14">
        <f t="shared" si="34"/>
        <v>0.002323710787380463</v>
      </c>
      <c r="DN47" s="9"/>
      <c r="DO47" s="80">
        <v>-0.04291610861962512</v>
      </c>
      <c r="DP47" s="15">
        <v>-0.0027231905084780794</v>
      </c>
      <c r="DQ47" s="15">
        <f t="shared" si="35"/>
        <v>-0.02981800586037259</v>
      </c>
      <c r="DR47" s="15">
        <f t="shared" si="54"/>
        <v>-0.0456392991281032</v>
      </c>
      <c r="DS47" s="14">
        <f t="shared" si="79"/>
        <v>-0.07545730498847579</v>
      </c>
      <c r="DT47" s="15">
        <v>0.0014677715272710858</v>
      </c>
      <c r="DU47" s="66">
        <v>0.04077783834112686</v>
      </c>
      <c r="DV47" s="14">
        <v>-0.02074552674210306</v>
      </c>
      <c r="DW47" s="66">
        <v>0.01178117300931028</v>
      </c>
      <c r="DX47" s="14">
        <v>-0.00896435373279278</v>
      </c>
      <c r="DY47" s="15">
        <f t="shared" si="80"/>
        <v>0.036422210462803584</v>
      </c>
      <c r="DZ47" s="6"/>
      <c r="EA47" s="6"/>
      <c r="EB47" s="8">
        <f>SUM(EB48:EB52)</f>
        <v>219954</v>
      </c>
      <c r="EC47" s="8">
        <f>SUM(EC48:EC52)</f>
        <v>201470</v>
      </c>
      <c r="ED47" s="8">
        <f>SUM(ED48:ED52)</f>
        <v>191374</v>
      </c>
      <c r="EE47" s="8">
        <f>SUM(EE48:EE52)</f>
        <v>11580</v>
      </c>
      <c r="EF47" s="9">
        <f>SUM(EF48:EF52)</f>
        <v>15184</v>
      </c>
      <c r="EG47" s="9">
        <f>SUM(EG48:EG52)</f>
        <v>36465</v>
      </c>
      <c r="EH47" s="6">
        <f>SUM(EH48:EH52)</f>
        <v>26111</v>
      </c>
      <c r="EI47" s="8">
        <f>SUM(EI48:EI52)</f>
        <v>66063</v>
      </c>
      <c r="EJ47" s="9">
        <f>SUM(EJ48:EJ52)</f>
        <v>28782</v>
      </c>
      <c r="EK47" s="9">
        <f>SUM(EK48:EK52)</f>
        <v>3232</v>
      </c>
      <c r="EL47" s="9">
        <f>SUM(EL48:EL52)</f>
        <v>459</v>
      </c>
      <c r="EM47" s="10">
        <f>SUM(EM48:EM52)</f>
        <v>267</v>
      </c>
      <c r="EN47" s="6">
        <f>SUM(EN48:EN52)</f>
        <v>1257</v>
      </c>
      <c r="EO47" s="6">
        <f>SUM(EO48:EO52)</f>
        <v>1650</v>
      </c>
      <c r="EP47" s="6">
        <f>SUM(EP48:EP52)</f>
        <v>324</v>
      </c>
      <c r="EQ47" s="6">
        <f>SUM(EQ48:EQ52)</f>
        <v>0</v>
      </c>
      <c r="ER47" s="6">
        <f>SUM(ER48:ER52)</f>
        <v>0</v>
      </c>
      <c r="ES47" s="6">
        <f>SUM(ES48:ES52)</f>
        <v>0</v>
      </c>
      <c r="ET47" s="6">
        <f>SUM(EL47:ES47)</f>
        <v>3957</v>
      </c>
      <c r="EU47" s="6">
        <f>SUM(EE47:EK47)+ET47</f>
        <v>191374</v>
      </c>
      <c r="EV47" s="6"/>
      <c r="EW47" s="12">
        <f t="shared" si="55"/>
        <v>0.06050978711841734</v>
      </c>
      <c r="EX47" s="11">
        <f t="shared" si="56"/>
        <v>0.07934202138221493</v>
      </c>
      <c r="EY47" s="11">
        <f t="shared" si="57"/>
        <v>0.19054312498040485</v>
      </c>
      <c r="EZ47" s="13">
        <f t="shared" si="58"/>
        <v>0.1364396417486179</v>
      </c>
      <c r="FA47" s="80">
        <f t="shared" si="59"/>
        <v>0.3452036326773752</v>
      </c>
      <c r="FB47" s="66">
        <f t="shared" si="60"/>
        <v>0.15039660559950674</v>
      </c>
      <c r="FC47" s="66">
        <f t="shared" si="61"/>
        <v>0.016888396542895066</v>
      </c>
      <c r="FD47" s="66">
        <f t="shared" si="62"/>
        <v>0.002398444929823278</v>
      </c>
      <c r="FE47" s="15">
        <f t="shared" si="63"/>
        <v>0.0013951738480671356</v>
      </c>
      <c r="FF47" s="14">
        <f t="shared" si="64"/>
        <v>0.006568290363372245</v>
      </c>
      <c r="FG47" s="14">
        <f t="shared" si="65"/>
        <v>0.008621860858841849</v>
      </c>
      <c r="FH47" s="14">
        <f t="shared" si="66"/>
        <v>0.0016930199504634903</v>
      </c>
      <c r="FI47" s="14">
        <f t="shared" si="67"/>
        <v>0</v>
      </c>
      <c r="FJ47" s="14">
        <f t="shared" si="68"/>
        <v>0</v>
      </c>
      <c r="FK47" s="14">
        <f t="shared" si="69"/>
        <v>0</v>
      </c>
      <c r="FL47" s="14">
        <f>SUM(FD47:FK47)</f>
        <v>0.020676789950567997</v>
      </c>
      <c r="FM47" s="14">
        <f>SUM(EW47:FK47)</f>
        <v>1</v>
      </c>
      <c r="FN47" s="14">
        <f t="shared" si="36"/>
        <v>0.4245456540595901</v>
      </c>
      <c r="FO47" s="14"/>
      <c r="FP47" s="12">
        <f t="shared" si="70"/>
        <v>0.07934202138221493</v>
      </c>
      <c r="FQ47" s="11">
        <f t="shared" si="71"/>
        <v>0.3452036326773752</v>
      </c>
      <c r="FR47" s="11">
        <f t="shared" si="72"/>
        <v>0</v>
      </c>
      <c r="FS47" s="13">
        <f t="shared" si="73"/>
        <v>0.4245456540595901</v>
      </c>
      <c r="FT47" s="11">
        <f t="shared" si="74"/>
        <v>0.19054312498040485</v>
      </c>
      <c r="FU47" s="11">
        <f t="shared" si="75"/>
        <v>0.1364396417486179</v>
      </c>
      <c r="FV47" s="11">
        <f t="shared" si="76"/>
        <v>0.15039660559950674</v>
      </c>
      <c r="FW47" s="11">
        <f t="shared" si="77"/>
        <v>0.06050978711841734</v>
      </c>
      <c r="FX47" s="11">
        <f t="shared" si="78"/>
        <v>0.016888396542895066</v>
      </c>
      <c r="FY47" s="13">
        <f t="shared" si="37"/>
        <v>0.020676789950567997</v>
      </c>
      <c r="FZ47" s="13">
        <f>SUM(FS47:FY47)</f>
        <v>1</v>
      </c>
      <c r="GA47" s="80"/>
      <c r="GB47" s="12">
        <f t="shared" si="38"/>
        <v>-0.07480728370663155</v>
      </c>
      <c r="GC47" s="11">
        <f t="shared" si="39"/>
        <v>0.05834108260882498</v>
      </c>
      <c r="GD47" s="11">
        <f t="shared" si="40"/>
        <v>-0.02981800586037259</v>
      </c>
      <c r="GE47" s="13">
        <f t="shared" si="41"/>
        <v>-0.0462842069581792</v>
      </c>
      <c r="GF47" s="11">
        <f t="shared" si="42"/>
        <v>0.01213510325939085</v>
      </c>
      <c r="GG47" s="11">
        <f t="shared" si="43"/>
        <v>-0.019811870388805164</v>
      </c>
      <c r="GH47" s="11">
        <f t="shared" si="44"/>
        <v>0.018812423229012915</v>
      </c>
      <c r="GI47" s="11">
        <f t="shared" si="45"/>
        <v>0.013314970053442475</v>
      </c>
      <c r="GJ47" s="11">
        <f t="shared" si="46"/>
        <v>0.008635486518432043</v>
      </c>
      <c r="GK47" s="13">
        <f t="shared" si="47"/>
        <v>0.013198094286706052</v>
      </c>
      <c r="GL47" s="14"/>
      <c r="GM47" s="6"/>
      <c r="GN47" s="13">
        <f t="shared" si="48"/>
        <v>-0.10462528956700413</v>
      </c>
      <c r="GO47" s="13">
        <v>0.05834108260882498</v>
      </c>
      <c r="GP47" s="13">
        <f t="shared" si="49"/>
        <v>-0.046284206958179155</v>
      </c>
    </row>
    <row r="48" spans="1:198" ht="12" hidden="1" outlineLevel="2">
      <c r="A48" s="3">
        <v>278</v>
      </c>
      <c r="B48" s="1">
        <v>280</v>
      </c>
      <c r="C48" s="1">
        <v>1</v>
      </c>
      <c r="E48" s="147">
        <v>41002</v>
      </c>
      <c r="F48" s="40" t="s">
        <v>169</v>
      </c>
      <c r="G48" s="42">
        <v>92496</v>
      </c>
      <c r="H48" s="41">
        <v>83676</v>
      </c>
      <c r="I48" s="43">
        <v>78998</v>
      </c>
      <c r="J48" s="40"/>
      <c r="K48" s="41">
        <v>12412</v>
      </c>
      <c r="L48" s="41"/>
      <c r="M48" s="41"/>
      <c r="N48" s="40">
        <v>12412</v>
      </c>
      <c r="O48" s="41">
        <v>24681</v>
      </c>
      <c r="P48" s="41">
        <v>2283</v>
      </c>
      <c r="Q48" s="41"/>
      <c r="R48" s="41">
        <v>26964</v>
      </c>
      <c r="S48" s="40">
        <v>39376</v>
      </c>
      <c r="T48" s="42"/>
      <c r="U48" s="41">
        <v>12903</v>
      </c>
      <c r="V48" s="41"/>
      <c r="W48" s="43"/>
      <c r="X48" s="41">
        <v>12903</v>
      </c>
      <c r="Y48" s="42"/>
      <c r="Z48" s="43">
        <v>10892</v>
      </c>
      <c r="AA48" s="40">
        <v>10892</v>
      </c>
      <c r="AB48" s="41"/>
      <c r="AC48" s="41">
        <v>10227</v>
      </c>
      <c r="AD48" s="40">
        <v>10227</v>
      </c>
      <c r="AE48" s="42"/>
      <c r="AF48" s="43">
        <v>3928</v>
      </c>
      <c r="AG48" s="40">
        <v>3928</v>
      </c>
      <c r="AH48" s="41">
        <v>170</v>
      </c>
      <c r="AI48" s="41">
        <v>901</v>
      </c>
      <c r="AJ48" s="41"/>
      <c r="AK48" s="41"/>
      <c r="AL48" s="40">
        <v>1071</v>
      </c>
      <c r="AM48" s="42"/>
      <c r="AN48" s="41"/>
      <c r="AO48" s="41"/>
      <c r="AP48" s="41"/>
      <c r="AQ48" s="43">
        <v>601</v>
      </c>
      <c r="AR48" s="43">
        <v>601</v>
      </c>
      <c r="AS48" s="41"/>
      <c r="AT48" s="45">
        <v>0.15711790171903087</v>
      </c>
      <c r="AU48" s="44">
        <v>0.31242563102863363</v>
      </c>
      <c r="AV48" s="44">
        <v>0.028899465809260994</v>
      </c>
      <c r="AW48" s="46">
        <f t="shared" si="0"/>
        <v>0.4984429985569255</v>
      </c>
      <c r="AX48" s="44">
        <v>0.1633332489430112</v>
      </c>
      <c r="AY48" s="44">
        <v>0.1378769082761589</v>
      </c>
      <c r="AZ48" s="44">
        <v>0.12945897364490241</v>
      </c>
      <c r="BA48" s="44">
        <v>0.04972277779184283</v>
      </c>
      <c r="BB48" s="44">
        <v>0.011405352034228714</v>
      </c>
      <c r="BC48" s="46">
        <f t="shared" si="30"/>
        <v>0.009759740752930401</v>
      </c>
      <c r="BD48" s="46"/>
      <c r="BE48" s="40"/>
      <c r="BF48" s="40"/>
      <c r="BG48" s="18"/>
      <c r="BH48" s="18"/>
      <c r="BI48" s="19">
        <v>80366</v>
      </c>
      <c r="BJ48" s="40"/>
      <c r="BK48" s="18">
        <v>13407</v>
      </c>
      <c r="BL48" s="18">
        <v>25902</v>
      </c>
      <c r="BM48" s="18">
        <v>9009</v>
      </c>
      <c r="BN48" s="18">
        <v>0</v>
      </c>
      <c r="BO48" s="18">
        <v>10270</v>
      </c>
      <c r="BP48" s="18">
        <v>4975</v>
      </c>
      <c r="BQ48" s="18">
        <v>14710</v>
      </c>
      <c r="BR48" s="18">
        <v>981</v>
      </c>
      <c r="BS48" s="18">
        <v>670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442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9"/>
      <c r="CL48" s="17">
        <v>9009</v>
      </c>
      <c r="CM48" s="20">
        <v>25902</v>
      </c>
      <c r="CN48" s="18">
        <v>34911</v>
      </c>
      <c r="CO48" s="19">
        <v>981</v>
      </c>
      <c r="CP48" s="19">
        <v>670</v>
      </c>
      <c r="CQ48" s="19">
        <f t="shared" si="31"/>
        <v>0</v>
      </c>
      <c r="CR48" s="19">
        <f t="shared" si="32"/>
        <v>0</v>
      </c>
      <c r="CS48" s="18">
        <v>13407</v>
      </c>
      <c r="CT48" s="18">
        <v>10270</v>
      </c>
      <c r="CU48" s="18">
        <v>4975</v>
      </c>
      <c r="CV48" s="18"/>
      <c r="CW48" s="18">
        <v>14710</v>
      </c>
      <c r="CX48" s="19">
        <f t="shared" si="33"/>
        <v>442</v>
      </c>
      <c r="CY48" s="40"/>
      <c r="CZ48" s="58">
        <v>0.11209964412811388</v>
      </c>
      <c r="DA48" s="58">
        <v>0.32230047532538636</v>
      </c>
      <c r="DB48" s="58"/>
      <c r="DC48" s="49">
        <v>0.4344001194535002</v>
      </c>
      <c r="DD48" s="82">
        <v>0.16682427892392304</v>
      </c>
      <c r="DE48" s="82">
        <v>0.12779035910708508</v>
      </c>
      <c r="DF48" s="58">
        <v>0.1830376029664286</v>
      </c>
      <c r="DG48" s="26">
        <v>0.06190428788293557</v>
      </c>
      <c r="DH48" s="58">
        <v>0.012206654555409004</v>
      </c>
      <c r="DI48" s="49">
        <v>0</v>
      </c>
      <c r="DJ48" s="49">
        <v>0.0083368588706667</v>
      </c>
      <c r="DK48" s="82">
        <f t="shared" si="52"/>
        <v>0</v>
      </c>
      <c r="DL48" s="58">
        <f t="shared" si="53"/>
        <v>0</v>
      </c>
      <c r="DM48" s="49">
        <f t="shared" si="34"/>
        <v>0.005499838240051763</v>
      </c>
      <c r="DN48" s="41"/>
      <c r="DO48" s="82">
        <v>-0.04501825759091699</v>
      </c>
      <c r="DP48" s="26">
        <v>0.009874844296752727</v>
      </c>
      <c r="DQ48" s="26">
        <f t="shared" si="35"/>
        <v>-0.028899465809260994</v>
      </c>
      <c r="DR48" s="48">
        <f t="shared" si="54"/>
        <v>-0.03514341329416426</v>
      </c>
      <c r="DS48" s="14">
        <f t="shared" si="79"/>
        <v>-0.06404287910342525</v>
      </c>
      <c r="DT48" s="26">
        <v>0.0008013025211802902</v>
      </c>
      <c r="DU48" s="58">
        <v>0.0034910299809118306</v>
      </c>
      <c r="DV48" s="49">
        <v>-0.01008654916907381</v>
      </c>
      <c r="DW48" s="58">
        <v>0.012181510091092737</v>
      </c>
      <c r="DX48" s="49">
        <v>0.0020949609220189264</v>
      </c>
      <c r="DY48" s="26">
        <f t="shared" si="80"/>
        <v>0.05357862932152618</v>
      </c>
      <c r="DZ48" s="40"/>
      <c r="EA48" s="40"/>
      <c r="EB48" s="42">
        <v>93839</v>
      </c>
      <c r="EC48" s="42">
        <v>85283</v>
      </c>
      <c r="ED48" s="42">
        <v>81366</v>
      </c>
      <c r="EE48" s="42">
        <v>5280</v>
      </c>
      <c r="EF48" s="41">
        <v>5928</v>
      </c>
      <c r="EG48" s="41">
        <v>13423</v>
      </c>
      <c r="EH48" s="40">
        <v>9118</v>
      </c>
      <c r="EI48" s="42">
        <v>30718</v>
      </c>
      <c r="EJ48" s="41">
        <v>13042</v>
      </c>
      <c r="EK48" s="41">
        <v>1441</v>
      </c>
      <c r="EL48" s="41">
        <v>213</v>
      </c>
      <c r="EM48" s="43">
        <v>114</v>
      </c>
      <c r="EN48" s="40">
        <v>614</v>
      </c>
      <c r="EO48" s="40">
        <v>1409</v>
      </c>
      <c r="EP48" s="40">
        <v>66</v>
      </c>
      <c r="EQ48" s="40"/>
      <c r="ER48" s="40"/>
      <c r="ES48" s="40"/>
      <c r="ET48" s="40">
        <f>SUM(EL48:ES48)</f>
        <v>2416</v>
      </c>
      <c r="EU48" s="40">
        <f>SUM(EE48:EK48)+ET48</f>
        <v>81366</v>
      </c>
      <c r="EV48" s="40"/>
      <c r="EW48" s="45">
        <f t="shared" si="55"/>
        <v>0.06489196961875968</v>
      </c>
      <c r="EX48" s="44">
        <f t="shared" si="56"/>
        <v>0.0728559840719711</v>
      </c>
      <c r="EY48" s="44">
        <f t="shared" si="57"/>
        <v>0.1649706265516309</v>
      </c>
      <c r="EZ48" s="46">
        <f t="shared" si="58"/>
        <v>0.11206154904997173</v>
      </c>
      <c r="FA48" s="84">
        <f t="shared" si="59"/>
        <v>0.3775286974903522</v>
      </c>
      <c r="FB48" s="57">
        <f t="shared" si="60"/>
        <v>0.16028808101664085</v>
      </c>
      <c r="FC48" s="57">
        <f t="shared" si="61"/>
        <v>0.017710100041786494</v>
      </c>
      <c r="FD48" s="57">
        <f t="shared" si="62"/>
        <v>0.002617801047120419</v>
      </c>
      <c r="FE48" s="48">
        <f t="shared" si="63"/>
        <v>0.0014010766167686748</v>
      </c>
      <c r="FF48" s="47">
        <f t="shared" si="64"/>
        <v>0.007546149497333039</v>
      </c>
      <c r="FG48" s="47">
        <f t="shared" si="65"/>
        <v>0.017316815377430378</v>
      </c>
      <c r="FH48" s="47">
        <f t="shared" si="66"/>
        <v>0.000811149620234496</v>
      </c>
      <c r="FI48" s="47">
        <f t="shared" si="67"/>
        <v>0</v>
      </c>
      <c r="FJ48" s="47">
        <f t="shared" si="68"/>
        <v>0</v>
      </c>
      <c r="FK48" s="47">
        <f t="shared" si="69"/>
        <v>0</v>
      </c>
      <c r="FL48" s="47">
        <f>SUM(FD48:FK48)</f>
        <v>0.029692992158887006</v>
      </c>
      <c r="FM48" s="47">
        <f>SUM(EW48:FK48)</f>
        <v>1</v>
      </c>
      <c r="FN48" s="47">
        <f t="shared" si="36"/>
        <v>0.4503846815623233</v>
      </c>
      <c r="FO48" s="47"/>
      <c r="FP48" s="45">
        <f t="shared" si="70"/>
        <v>0.0728559840719711</v>
      </c>
      <c r="FQ48" s="44">
        <f t="shared" si="71"/>
        <v>0.3775286974903522</v>
      </c>
      <c r="FR48" s="44">
        <f t="shared" si="72"/>
        <v>0</v>
      </c>
      <c r="FS48" s="46">
        <f t="shared" si="73"/>
        <v>0.4503846815623233</v>
      </c>
      <c r="FT48" s="44">
        <f t="shared" si="74"/>
        <v>0.1649706265516309</v>
      </c>
      <c r="FU48" s="44">
        <f t="shared" si="75"/>
        <v>0.11206154904997173</v>
      </c>
      <c r="FV48" s="44">
        <f t="shared" si="76"/>
        <v>0.16028808101664085</v>
      </c>
      <c r="FW48" s="44">
        <f t="shared" si="77"/>
        <v>0.06489196961875968</v>
      </c>
      <c r="FX48" s="44">
        <f t="shared" si="78"/>
        <v>0.017710100041786494</v>
      </c>
      <c r="FY48" s="46">
        <f t="shared" si="37"/>
        <v>0.029692992158887006</v>
      </c>
      <c r="FZ48" s="46">
        <f>SUM(FS48:FY48)</f>
        <v>0.9999999999999999</v>
      </c>
      <c r="GA48" s="84"/>
      <c r="GB48" s="45">
        <f t="shared" si="38"/>
        <v>-0.08426191764705977</v>
      </c>
      <c r="GC48" s="44">
        <f t="shared" si="39"/>
        <v>0.0651030664617186</v>
      </c>
      <c r="GD48" s="44">
        <f t="shared" si="40"/>
        <v>-0.028899465809260994</v>
      </c>
      <c r="GE48" s="46">
        <f t="shared" si="41"/>
        <v>-0.04805831699460217</v>
      </c>
      <c r="GF48" s="44">
        <f t="shared" si="42"/>
        <v>0.0016373776086196778</v>
      </c>
      <c r="GG48" s="44">
        <f t="shared" si="43"/>
        <v>-0.025815359226187162</v>
      </c>
      <c r="GH48" s="44">
        <f t="shared" si="44"/>
        <v>0.03082910737173844</v>
      </c>
      <c r="GI48" s="44">
        <f t="shared" si="45"/>
        <v>0.015169191826916846</v>
      </c>
      <c r="GJ48" s="44">
        <f t="shared" si="46"/>
        <v>0.00630474800755778</v>
      </c>
      <c r="GK48" s="46">
        <f t="shared" si="47"/>
        <v>0.019933251405956604</v>
      </c>
      <c r="GL48" s="47"/>
      <c r="GM48" s="40"/>
      <c r="GN48" s="46">
        <f t="shared" si="48"/>
        <v>-0.11316138345632076</v>
      </c>
      <c r="GO48" s="46">
        <v>0.0651030664617186</v>
      </c>
      <c r="GP48" s="46">
        <f t="shared" si="49"/>
        <v>-0.04805831699460217</v>
      </c>
    </row>
    <row r="49" spans="1:198" ht="12" hidden="1" outlineLevel="2">
      <c r="A49" s="3">
        <v>282</v>
      </c>
      <c r="B49" s="1">
        <v>284</v>
      </c>
      <c r="C49" s="1">
        <v>1</v>
      </c>
      <c r="E49" s="147">
        <v>41018</v>
      </c>
      <c r="F49" s="40" t="s">
        <v>170</v>
      </c>
      <c r="G49" s="42">
        <v>25091</v>
      </c>
      <c r="H49" s="41">
        <v>22820</v>
      </c>
      <c r="I49" s="43">
        <v>21359</v>
      </c>
      <c r="J49" s="40"/>
      <c r="K49" s="41">
        <v>3055</v>
      </c>
      <c r="L49" s="41"/>
      <c r="M49" s="41"/>
      <c r="N49" s="40">
        <v>3055</v>
      </c>
      <c r="O49" s="41">
        <v>5288</v>
      </c>
      <c r="P49" s="41">
        <v>680</v>
      </c>
      <c r="Q49" s="41"/>
      <c r="R49" s="41">
        <v>5968</v>
      </c>
      <c r="S49" s="40">
        <v>9023</v>
      </c>
      <c r="T49" s="42"/>
      <c r="U49" s="41">
        <v>4204</v>
      </c>
      <c r="V49" s="41"/>
      <c r="W49" s="43"/>
      <c r="X49" s="41">
        <v>4204</v>
      </c>
      <c r="Y49" s="42"/>
      <c r="Z49" s="43">
        <v>4600</v>
      </c>
      <c r="AA49" s="40">
        <v>4600</v>
      </c>
      <c r="AB49" s="41"/>
      <c r="AC49" s="41">
        <v>2444</v>
      </c>
      <c r="AD49" s="40">
        <v>2444</v>
      </c>
      <c r="AE49" s="42"/>
      <c r="AF49" s="43">
        <v>812</v>
      </c>
      <c r="AG49" s="40">
        <v>812</v>
      </c>
      <c r="AH49" s="41">
        <v>51</v>
      </c>
      <c r="AI49" s="41">
        <v>128</v>
      </c>
      <c r="AJ49" s="41"/>
      <c r="AK49" s="41"/>
      <c r="AL49" s="40">
        <v>179</v>
      </c>
      <c r="AM49" s="42"/>
      <c r="AN49" s="41"/>
      <c r="AO49" s="41"/>
      <c r="AP49" s="41"/>
      <c r="AQ49" s="43">
        <v>97</v>
      </c>
      <c r="AR49" s="43">
        <v>97</v>
      </c>
      <c r="AS49" s="41"/>
      <c r="AT49" s="45">
        <v>0.1430310407790627</v>
      </c>
      <c r="AU49" s="44">
        <v>0.24757713376094387</v>
      </c>
      <c r="AV49" s="44">
        <v>0.03183669647455405</v>
      </c>
      <c r="AW49" s="46">
        <f t="shared" si="0"/>
        <v>0.42244487101456063</v>
      </c>
      <c r="AX49" s="44">
        <v>0.1968256940868018</v>
      </c>
      <c r="AY49" s="44">
        <v>0.21536588791610095</v>
      </c>
      <c r="AZ49" s="44">
        <v>0.11442483262325015</v>
      </c>
      <c r="BA49" s="44">
        <v>0.03801676108432043</v>
      </c>
      <c r="BB49" s="44">
        <v>0.005992789924621939</v>
      </c>
      <c r="BC49" s="46">
        <f t="shared" si="30"/>
        <v>0.006929163350343992</v>
      </c>
      <c r="BD49" s="46"/>
      <c r="BE49" s="40"/>
      <c r="BF49" s="40"/>
      <c r="BG49" s="18"/>
      <c r="BH49" s="18"/>
      <c r="BI49" s="19">
        <v>22027</v>
      </c>
      <c r="BJ49" s="40"/>
      <c r="BK49" s="18">
        <v>7412</v>
      </c>
      <c r="BL49" s="18">
        <v>4551</v>
      </c>
      <c r="BM49" s="18">
        <v>2207</v>
      </c>
      <c r="BN49" s="18">
        <v>0</v>
      </c>
      <c r="BO49" s="18">
        <v>3496</v>
      </c>
      <c r="BP49" s="18">
        <v>993</v>
      </c>
      <c r="BQ49" s="18">
        <v>2922</v>
      </c>
      <c r="BR49" s="18">
        <v>183</v>
      </c>
      <c r="BS49" s="18">
        <v>263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9"/>
      <c r="CL49" s="17">
        <v>2207</v>
      </c>
      <c r="CM49" s="20">
        <v>4551</v>
      </c>
      <c r="CN49" s="18">
        <v>6758</v>
      </c>
      <c r="CO49" s="19">
        <v>183</v>
      </c>
      <c r="CP49" s="19">
        <v>263</v>
      </c>
      <c r="CQ49" s="19">
        <f t="shared" si="31"/>
        <v>0</v>
      </c>
      <c r="CR49" s="19">
        <f t="shared" si="32"/>
        <v>0</v>
      </c>
      <c r="CS49" s="18">
        <v>7412</v>
      </c>
      <c r="CT49" s="18">
        <v>3496</v>
      </c>
      <c r="CU49" s="18">
        <v>993</v>
      </c>
      <c r="CV49" s="18"/>
      <c r="CW49" s="18">
        <v>2922</v>
      </c>
      <c r="CX49" s="19">
        <f t="shared" si="33"/>
        <v>0</v>
      </c>
      <c r="CY49" s="40"/>
      <c r="CZ49" s="58">
        <v>0.10019521496345395</v>
      </c>
      <c r="DA49" s="58">
        <v>0.20661006946020793</v>
      </c>
      <c r="DB49" s="58"/>
      <c r="DC49" s="49">
        <v>0.3068052844236619</v>
      </c>
      <c r="DD49" s="82">
        <v>0.33649611840014526</v>
      </c>
      <c r="DE49" s="82">
        <v>0.15871430517092658</v>
      </c>
      <c r="DF49" s="58">
        <v>0.13265537749126072</v>
      </c>
      <c r="DG49" s="26">
        <v>0.045081036909247744</v>
      </c>
      <c r="DH49" s="58">
        <v>0.008307985653970128</v>
      </c>
      <c r="DI49" s="49">
        <v>0</v>
      </c>
      <c r="DJ49" s="49">
        <v>0.01193989195078767</v>
      </c>
      <c r="DK49" s="82">
        <f t="shared" si="52"/>
        <v>0</v>
      </c>
      <c r="DL49" s="58">
        <f t="shared" si="53"/>
        <v>0</v>
      </c>
      <c r="DM49" s="49">
        <f t="shared" si="34"/>
        <v>0</v>
      </c>
      <c r="DN49" s="41"/>
      <c r="DO49" s="82">
        <v>-0.042835825815608755</v>
      </c>
      <c r="DP49" s="26">
        <v>-0.040967064300735934</v>
      </c>
      <c r="DQ49" s="26">
        <f t="shared" si="35"/>
        <v>-0.03183669647455405</v>
      </c>
      <c r="DR49" s="48">
        <f t="shared" si="54"/>
        <v>-0.08380289011634467</v>
      </c>
      <c r="DS49" s="14">
        <f t="shared" si="79"/>
        <v>-0.11563958659089874</v>
      </c>
      <c r="DT49" s="26">
        <v>0.0023151957293481894</v>
      </c>
      <c r="DU49" s="58">
        <v>0.13967042431334345</v>
      </c>
      <c r="DV49" s="49">
        <v>-0.05665158274517437</v>
      </c>
      <c r="DW49" s="58">
        <v>0.007064275824927316</v>
      </c>
      <c r="DX49" s="49">
        <v>-0.04958730692024706</v>
      </c>
      <c r="DY49" s="26">
        <f t="shared" si="80"/>
        <v>0.018230544868010568</v>
      </c>
      <c r="DZ49" s="40"/>
      <c r="EA49" s="40"/>
      <c r="EB49" s="42">
        <v>25611</v>
      </c>
      <c r="EC49" s="42">
        <v>23314</v>
      </c>
      <c r="ED49" s="42">
        <v>21964</v>
      </c>
      <c r="EE49" s="42">
        <v>1060</v>
      </c>
      <c r="EF49" s="41">
        <v>1577</v>
      </c>
      <c r="EG49" s="41">
        <v>4338</v>
      </c>
      <c r="EH49" s="40">
        <v>4373</v>
      </c>
      <c r="EI49" s="42">
        <v>6687</v>
      </c>
      <c r="EJ49" s="41">
        <v>3128</v>
      </c>
      <c r="EK49" s="41">
        <v>433</v>
      </c>
      <c r="EL49" s="41">
        <v>66</v>
      </c>
      <c r="EM49" s="43">
        <v>43</v>
      </c>
      <c r="EN49" s="40">
        <v>164</v>
      </c>
      <c r="EO49" s="40">
        <v>62</v>
      </c>
      <c r="EP49" s="40">
        <v>33</v>
      </c>
      <c r="EQ49" s="40"/>
      <c r="ER49" s="40"/>
      <c r="ES49" s="40"/>
      <c r="ET49" s="40">
        <f>SUM(EL49:ES49)</f>
        <v>368</v>
      </c>
      <c r="EU49" s="40">
        <f>SUM(EE49:EK49)+ET49</f>
        <v>21964</v>
      </c>
      <c r="EV49" s="40"/>
      <c r="EW49" s="45">
        <f t="shared" si="55"/>
        <v>0.04826079038426516</v>
      </c>
      <c r="EX49" s="44">
        <f t="shared" si="56"/>
        <v>0.07179930795847751</v>
      </c>
      <c r="EY49" s="44">
        <f t="shared" si="57"/>
        <v>0.19750500819522857</v>
      </c>
      <c r="EZ49" s="46">
        <f t="shared" si="58"/>
        <v>0.19909852485885995</v>
      </c>
      <c r="FA49" s="84">
        <f t="shared" si="59"/>
        <v>0.3044527408486614</v>
      </c>
      <c r="FB49" s="57">
        <f t="shared" si="60"/>
        <v>0.14241486068111456</v>
      </c>
      <c r="FC49" s="57">
        <f t="shared" si="61"/>
        <v>0.019714077581496996</v>
      </c>
      <c r="FD49" s="57">
        <f t="shared" si="62"/>
        <v>0.0030049171371334914</v>
      </c>
      <c r="FE49" s="48">
        <f t="shared" si="63"/>
        <v>0.001957749043890002</v>
      </c>
      <c r="FF49" s="47">
        <f t="shared" si="64"/>
        <v>0.007466763795301402</v>
      </c>
      <c r="FG49" s="47">
        <f t="shared" si="65"/>
        <v>0.0028228009470041885</v>
      </c>
      <c r="FH49" s="47">
        <f t="shared" si="66"/>
        <v>0.0015024585685667457</v>
      </c>
      <c r="FI49" s="47">
        <f t="shared" si="67"/>
        <v>0</v>
      </c>
      <c r="FJ49" s="47">
        <f t="shared" si="68"/>
        <v>0</v>
      </c>
      <c r="FK49" s="47">
        <f t="shared" si="69"/>
        <v>0</v>
      </c>
      <c r="FL49" s="47">
        <f>SUM(FD49:FK49)</f>
        <v>0.01675468949189583</v>
      </c>
      <c r="FM49" s="47">
        <f>SUM(EW49:FK49)</f>
        <v>1</v>
      </c>
      <c r="FN49" s="47">
        <f t="shared" si="36"/>
        <v>0.3762520488071389</v>
      </c>
      <c r="FO49" s="47"/>
      <c r="FP49" s="45">
        <f t="shared" si="70"/>
        <v>0.07179930795847751</v>
      </c>
      <c r="FQ49" s="44">
        <f t="shared" si="71"/>
        <v>0.3044527408486614</v>
      </c>
      <c r="FR49" s="44">
        <f t="shared" si="72"/>
        <v>0</v>
      </c>
      <c r="FS49" s="46">
        <f t="shared" si="73"/>
        <v>0.3762520488071389</v>
      </c>
      <c r="FT49" s="44">
        <f t="shared" si="74"/>
        <v>0.19750500819522857</v>
      </c>
      <c r="FU49" s="44">
        <f t="shared" si="75"/>
        <v>0.19909852485885995</v>
      </c>
      <c r="FV49" s="44">
        <f t="shared" si="76"/>
        <v>0.14241486068111456</v>
      </c>
      <c r="FW49" s="44">
        <f t="shared" si="77"/>
        <v>0.04826079038426516</v>
      </c>
      <c r="FX49" s="44">
        <f t="shared" si="78"/>
        <v>0.019714077581496996</v>
      </c>
      <c r="FY49" s="46">
        <f t="shared" si="37"/>
        <v>0.01675468949189583</v>
      </c>
      <c r="FZ49" s="46">
        <f>SUM(FS49:FY49)</f>
        <v>0.9999999999999999</v>
      </c>
      <c r="GA49" s="84"/>
      <c r="GB49" s="45">
        <f t="shared" si="38"/>
        <v>-0.07123173282058519</v>
      </c>
      <c r="GC49" s="44">
        <f t="shared" si="39"/>
        <v>0.05687560708771755</v>
      </c>
      <c r="GD49" s="44">
        <f t="shared" si="40"/>
        <v>-0.03183669647455405</v>
      </c>
      <c r="GE49" s="46">
        <f t="shared" si="41"/>
        <v>-0.04619282220742171</v>
      </c>
      <c r="GF49" s="44">
        <f t="shared" si="42"/>
        <v>0.000679314108426754</v>
      </c>
      <c r="GG49" s="44">
        <f t="shared" si="43"/>
        <v>-0.016267363057240997</v>
      </c>
      <c r="GH49" s="44">
        <f t="shared" si="44"/>
        <v>0.027990028057864408</v>
      </c>
      <c r="GI49" s="44">
        <f t="shared" si="45"/>
        <v>0.01024402929994473</v>
      </c>
      <c r="GJ49" s="44">
        <f t="shared" si="46"/>
        <v>0.013721287656875056</v>
      </c>
      <c r="GK49" s="46">
        <f t="shared" si="47"/>
        <v>0.009825526141551837</v>
      </c>
      <c r="GL49" s="47"/>
      <c r="GM49" s="40"/>
      <c r="GN49" s="46">
        <f t="shared" si="48"/>
        <v>-0.10306842929513924</v>
      </c>
      <c r="GO49" s="46">
        <v>0.05687560708771755</v>
      </c>
      <c r="GP49" s="46">
        <f t="shared" si="49"/>
        <v>-0.046192822207421685</v>
      </c>
    </row>
    <row r="50" spans="1:198" ht="12" hidden="1" outlineLevel="2">
      <c r="A50" s="3">
        <v>284</v>
      </c>
      <c r="B50" s="1">
        <v>286</v>
      </c>
      <c r="C50" s="1">
        <v>1</v>
      </c>
      <c r="E50" s="147">
        <v>41027</v>
      </c>
      <c r="F50" s="40" t="s">
        <v>171</v>
      </c>
      <c r="G50" s="42">
        <v>35654</v>
      </c>
      <c r="H50" s="41">
        <v>32655</v>
      </c>
      <c r="I50" s="43">
        <v>30691</v>
      </c>
      <c r="J50" s="40"/>
      <c r="K50" s="41">
        <v>3908</v>
      </c>
      <c r="L50" s="41"/>
      <c r="M50" s="41"/>
      <c r="N50" s="40">
        <v>3908</v>
      </c>
      <c r="O50" s="41">
        <v>9195</v>
      </c>
      <c r="P50" s="41">
        <v>1009</v>
      </c>
      <c r="Q50" s="41"/>
      <c r="R50" s="41">
        <v>10204</v>
      </c>
      <c r="S50" s="40">
        <v>14112</v>
      </c>
      <c r="T50" s="42"/>
      <c r="U50" s="41">
        <v>6572</v>
      </c>
      <c r="V50" s="41"/>
      <c r="W50" s="43"/>
      <c r="X50" s="41">
        <v>6572</v>
      </c>
      <c r="Y50" s="42"/>
      <c r="Z50" s="43">
        <v>3910</v>
      </c>
      <c r="AA50" s="40">
        <v>3910</v>
      </c>
      <c r="AB50" s="41"/>
      <c r="AC50" s="41">
        <v>4340</v>
      </c>
      <c r="AD50" s="40">
        <v>4340</v>
      </c>
      <c r="AE50" s="42"/>
      <c r="AF50" s="43">
        <v>1386</v>
      </c>
      <c r="AG50" s="40">
        <v>1386</v>
      </c>
      <c r="AH50" s="41">
        <v>39</v>
      </c>
      <c r="AI50" s="41">
        <v>185</v>
      </c>
      <c r="AJ50" s="41"/>
      <c r="AK50" s="41"/>
      <c r="AL50" s="40">
        <v>224</v>
      </c>
      <c r="AM50" s="42"/>
      <c r="AN50" s="41"/>
      <c r="AO50" s="41"/>
      <c r="AP50" s="41"/>
      <c r="AQ50" s="43">
        <v>147</v>
      </c>
      <c r="AR50" s="43">
        <v>147</v>
      </c>
      <c r="AS50" s="41"/>
      <c r="AT50" s="45">
        <v>0.12733374604933043</v>
      </c>
      <c r="AU50" s="44">
        <v>0.29959923104493175</v>
      </c>
      <c r="AV50" s="44">
        <v>0.032876087452347595</v>
      </c>
      <c r="AW50" s="46">
        <f t="shared" si="0"/>
        <v>0.45980906454660975</v>
      </c>
      <c r="AX50" s="44">
        <v>0.21413443680557817</v>
      </c>
      <c r="AY50" s="44">
        <v>0.12739891173308135</v>
      </c>
      <c r="AZ50" s="44">
        <v>0.14140953373953277</v>
      </c>
      <c r="BA50" s="44">
        <v>0.04515981883939917</v>
      </c>
      <c r="BB50" s="44">
        <v>0.00602782574696165</v>
      </c>
      <c r="BC50" s="46">
        <f t="shared" si="30"/>
        <v>0.006060408588837052</v>
      </c>
      <c r="BD50" s="46"/>
      <c r="BE50" s="40"/>
      <c r="BF50" s="40"/>
      <c r="BG50" s="18"/>
      <c r="BH50" s="18"/>
      <c r="BI50" s="19">
        <v>31787</v>
      </c>
      <c r="BJ50" s="40"/>
      <c r="BK50" s="18">
        <v>8806</v>
      </c>
      <c r="BL50" s="18">
        <v>8715</v>
      </c>
      <c r="BM50" s="18">
        <v>2576</v>
      </c>
      <c r="BN50" s="18">
        <v>0</v>
      </c>
      <c r="BO50" s="18">
        <v>3159</v>
      </c>
      <c r="BP50" s="18">
        <v>1669</v>
      </c>
      <c r="BQ50" s="18">
        <v>6103</v>
      </c>
      <c r="BR50" s="18">
        <v>279</v>
      </c>
      <c r="BS50" s="18">
        <v>480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9"/>
      <c r="CL50" s="17">
        <v>2576</v>
      </c>
      <c r="CM50" s="20">
        <v>8715</v>
      </c>
      <c r="CN50" s="18">
        <v>11291</v>
      </c>
      <c r="CO50" s="19">
        <v>279</v>
      </c>
      <c r="CP50" s="19">
        <v>480</v>
      </c>
      <c r="CQ50" s="19">
        <f t="shared" si="31"/>
        <v>0</v>
      </c>
      <c r="CR50" s="19">
        <f t="shared" si="32"/>
        <v>0</v>
      </c>
      <c r="CS50" s="18">
        <v>8806</v>
      </c>
      <c r="CT50" s="18">
        <v>3159</v>
      </c>
      <c r="CU50" s="18">
        <v>1669</v>
      </c>
      <c r="CV50" s="18"/>
      <c r="CW50" s="18">
        <v>6103</v>
      </c>
      <c r="CX50" s="19">
        <f t="shared" si="33"/>
        <v>0</v>
      </c>
      <c r="CY50" s="40"/>
      <c r="CZ50" s="58">
        <v>0.08103941863025765</v>
      </c>
      <c r="DA50" s="58">
        <v>0.2741686853116054</v>
      </c>
      <c r="DB50" s="58"/>
      <c r="DC50" s="49">
        <v>0.35520810394186303</v>
      </c>
      <c r="DD50" s="82">
        <v>0.27703149086104384</v>
      </c>
      <c r="DE50" s="82">
        <v>0.09938024978764903</v>
      </c>
      <c r="DF50" s="58">
        <v>0.1919967282222292</v>
      </c>
      <c r="DG50" s="26">
        <v>0.052505741340799696</v>
      </c>
      <c r="DH50" s="58">
        <v>0.008777173058168433</v>
      </c>
      <c r="DI50" s="49">
        <v>0</v>
      </c>
      <c r="DJ50" s="49">
        <v>0.015100512788246768</v>
      </c>
      <c r="DK50" s="82">
        <f t="shared" si="52"/>
        <v>0</v>
      </c>
      <c r="DL50" s="58">
        <f t="shared" si="53"/>
        <v>0</v>
      </c>
      <c r="DM50" s="49">
        <f t="shared" si="34"/>
        <v>0</v>
      </c>
      <c r="DN50" s="41"/>
      <c r="DO50" s="82">
        <v>-0.04629432741907277</v>
      </c>
      <c r="DP50" s="26">
        <v>-0.02543054573332637</v>
      </c>
      <c r="DQ50" s="26">
        <f t="shared" si="35"/>
        <v>-0.032876087452347595</v>
      </c>
      <c r="DR50" s="48">
        <f t="shared" si="54"/>
        <v>-0.07172487315239914</v>
      </c>
      <c r="DS50" s="14">
        <f t="shared" si="79"/>
        <v>-0.10460096060474675</v>
      </c>
      <c r="DT50" s="26">
        <v>0.0027493473112067826</v>
      </c>
      <c r="DU50" s="58">
        <v>0.06289705405546567</v>
      </c>
      <c r="DV50" s="49">
        <v>-0.028018661945432316</v>
      </c>
      <c r="DW50" s="58">
        <v>0.007345922501400523</v>
      </c>
      <c r="DX50" s="49">
        <v>-0.020672739444031793</v>
      </c>
      <c r="DY50" s="26">
        <f t="shared" si="80"/>
        <v>0.05058719448269644</v>
      </c>
      <c r="DZ50" s="40"/>
      <c r="EA50" s="40"/>
      <c r="EB50" s="42">
        <v>36231</v>
      </c>
      <c r="EC50" s="42">
        <v>33531</v>
      </c>
      <c r="ED50" s="42">
        <v>31832</v>
      </c>
      <c r="EE50" s="42">
        <v>1751</v>
      </c>
      <c r="EF50" s="41">
        <v>1824</v>
      </c>
      <c r="EG50" s="41">
        <v>7856</v>
      </c>
      <c r="EH50" s="40">
        <v>3579</v>
      </c>
      <c r="EI50" s="42">
        <v>10983</v>
      </c>
      <c r="EJ50" s="41">
        <v>4956</v>
      </c>
      <c r="EK50" s="41">
        <v>476</v>
      </c>
      <c r="EL50" s="41">
        <v>74</v>
      </c>
      <c r="EM50" s="43">
        <v>34</v>
      </c>
      <c r="EN50" s="40">
        <v>193</v>
      </c>
      <c r="EO50" s="40">
        <v>75</v>
      </c>
      <c r="EP50" s="40">
        <v>31</v>
      </c>
      <c r="EQ50" s="40"/>
      <c r="ER50" s="40"/>
      <c r="ES50" s="40"/>
      <c r="ET50" s="40">
        <f>SUM(EL50:ES50)</f>
        <v>407</v>
      </c>
      <c r="EU50" s="40">
        <f>SUM(EE50:EK50)+ET50</f>
        <v>31832</v>
      </c>
      <c r="EV50" s="40"/>
      <c r="EW50" s="45">
        <f t="shared" si="55"/>
        <v>0.05500753958280975</v>
      </c>
      <c r="EX50" s="44">
        <f t="shared" si="56"/>
        <v>0.05730082935410907</v>
      </c>
      <c r="EY50" s="44">
        <f t="shared" si="57"/>
        <v>0.24679567730585575</v>
      </c>
      <c r="EZ50" s="46">
        <f t="shared" si="58"/>
        <v>0.11243402865041467</v>
      </c>
      <c r="FA50" s="84">
        <f t="shared" si="59"/>
        <v>0.345030158331239</v>
      </c>
      <c r="FB50" s="57">
        <f t="shared" si="60"/>
        <v>0.15569238502136215</v>
      </c>
      <c r="FC50" s="57">
        <f t="shared" si="61"/>
        <v>0.014953505906006534</v>
      </c>
      <c r="FD50" s="57">
        <f t="shared" si="62"/>
        <v>0.002324704699673285</v>
      </c>
      <c r="FE50" s="48">
        <f t="shared" si="63"/>
        <v>0.0010681075647147524</v>
      </c>
      <c r="FF50" s="47">
        <f t="shared" si="64"/>
        <v>0.006063081176174918</v>
      </c>
      <c r="FG50" s="47">
        <f t="shared" si="65"/>
        <v>0.002356119628047248</v>
      </c>
      <c r="FH50" s="47">
        <f t="shared" si="66"/>
        <v>0.0009738627795928625</v>
      </c>
      <c r="FI50" s="47">
        <f t="shared" si="67"/>
        <v>0</v>
      </c>
      <c r="FJ50" s="47">
        <f t="shared" si="68"/>
        <v>0</v>
      </c>
      <c r="FK50" s="47">
        <f t="shared" si="69"/>
        <v>0</v>
      </c>
      <c r="FL50" s="47">
        <f>SUM(FD50:FK50)</f>
        <v>0.012785875848203067</v>
      </c>
      <c r="FM50" s="47">
        <f>SUM(EW50:FK50)</f>
        <v>1</v>
      </c>
      <c r="FN50" s="47">
        <f t="shared" si="36"/>
        <v>0.4023309876853481</v>
      </c>
      <c r="FO50" s="47"/>
      <c r="FP50" s="45">
        <f t="shared" si="70"/>
        <v>0.05730082935410907</v>
      </c>
      <c r="FQ50" s="44">
        <f t="shared" si="71"/>
        <v>0.345030158331239</v>
      </c>
      <c r="FR50" s="44">
        <f t="shared" si="72"/>
        <v>0</v>
      </c>
      <c r="FS50" s="46">
        <f t="shared" si="73"/>
        <v>0.4023309876853481</v>
      </c>
      <c r="FT50" s="44">
        <f t="shared" si="74"/>
        <v>0.24679567730585575</v>
      </c>
      <c r="FU50" s="44">
        <f t="shared" si="75"/>
        <v>0.11243402865041467</v>
      </c>
      <c r="FV50" s="44">
        <f t="shared" si="76"/>
        <v>0.15569238502136215</v>
      </c>
      <c r="FW50" s="44">
        <f t="shared" si="77"/>
        <v>0.05500753958280975</v>
      </c>
      <c r="FX50" s="44">
        <f t="shared" si="78"/>
        <v>0.014953505906006534</v>
      </c>
      <c r="FY50" s="46">
        <f t="shared" si="37"/>
        <v>0.012785875848203067</v>
      </c>
      <c r="FZ50" s="46">
        <f>SUM(FS50:FY50)</f>
        <v>1</v>
      </c>
      <c r="GA50" s="84"/>
      <c r="GB50" s="45">
        <f t="shared" si="38"/>
        <v>-0.07003291669522135</v>
      </c>
      <c r="GC50" s="44">
        <f t="shared" si="39"/>
        <v>0.045430927286307266</v>
      </c>
      <c r="GD50" s="44">
        <f t="shared" si="40"/>
        <v>-0.032876087452347595</v>
      </c>
      <c r="GE50" s="46">
        <f t="shared" si="41"/>
        <v>-0.05747807686126166</v>
      </c>
      <c r="GF50" s="44">
        <f t="shared" si="42"/>
        <v>0.03266124050027758</v>
      </c>
      <c r="GG50" s="44">
        <f t="shared" si="43"/>
        <v>-0.014964883082666677</v>
      </c>
      <c r="GH50" s="44">
        <f t="shared" si="44"/>
        <v>0.014282851281829378</v>
      </c>
      <c r="GI50" s="44">
        <f t="shared" si="45"/>
        <v>0.00984772074341058</v>
      </c>
      <c r="GJ50" s="44">
        <f t="shared" si="46"/>
        <v>0.008925680159044883</v>
      </c>
      <c r="GK50" s="46">
        <f t="shared" si="47"/>
        <v>0.006725467259366015</v>
      </c>
      <c r="GL50" s="47"/>
      <c r="GM50" s="40"/>
      <c r="GN50" s="46">
        <f t="shared" si="48"/>
        <v>-0.10290900414756896</v>
      </c>
      <c r="GO50" s="46">
        <v>0.045430927286307266</v>
      </c>
      <c r="GP50" s="46">
        <f t="shared" si="49"/>
        <v>-0.05747807686126169</v>
      </c>
    </row>
    <row r="51" spans="1:198" ht="12" hidden="1" outlineLevel="2">
      <c r="A51" s="3">
        <v>288</v>
      </c>
      <c r="B51" s="1">
        <v>290</v>
      </c>
      <c r="C51" s="1">
        <v>1</v>
      </c>
      <c r="E51" s="147">
        <v>41048</v>
      </c>
      <c r="F51" s="40" t="s">
        <v>172</v>
      </c>
      <c r="G51" s="42">
        <v>42987</v>
      </c>
      <c r="H51" s="41">
        <v>39433</v>
      </c>
      <c r="I51" s="43">
        <v>37355</v>
      </c>
      <c r="J51" s="40"/>
      <c r="K51" s="41">
        <v>7941</v>
      </c>
      <c r="L51" s="41"/>
      <c r="M51" s="41"/>
      <c r="N51" s="40">
        <v>7941</v>
      </c>
      <c r="O51" s="41">
        <v>9358</v>
      </c>
      <c r="P51" s="41">
        <v>1093</v>
      </c>
      <c r="Q51" s="41"/>
      <c r="R51" s="41">
        <v>10451</v>
      </c>
      <c r="S51" s="40">
        <v>18392</v>
      </c>
      <c r="T51" s="42"/>
      <c r="U51" s="41">
        <v>6125</v>
      </c>
      <c r="V51" s="41"/>
      <c r="W51" s="43"/>
      <c r="X51" s="41">
        <v>6125</v>
      </c>
      <c r="Y51" s="42"/>
      <c r="Z51" s="43">
        <v>6094</v>
      </c>
      <c r="AA51" s="40">
        <v>6094</v>
      </c>
      <c r="AB51" s="41"/>
      <c r="AC51" s="41">
        <v>4635</v>
      </c>
      <c r="AD51" s="40">
        <v>4635</v>
      </c>
      <c r="AE51" s="42"/>
      <c r="AF51" s="43">
        <v>1707</v>
      </c>
      <c r="AG51" s="40">
        <v>1707</v>
      </c>
      <c r="AH51" s="41">
        <v>65</v>
      </c>
      <c r="AI51" s="41">
        <v>204</v>
      </c>
      <c r="AJ51" s="41"/>
      <c r="AK51" s="41"/>
      <c r="AL51" s="40">
        <v>269</v>
      </c>
      <c r="AM51" s="42"/>
      <c r="AN51" s="41"/>
      <c r="AO51" s="41"/>
      <c r="AP51" s="41"/>
      <c r="AQ51" s="43">
        <v>133</v>
      </c>
      <c r="AR51" s="43">
        <v>133</v>
      </c>
      <c r="AS51" s="41"/>
      <c r="AT51" s="45">
        <v>0.2125819836701914</v>
      </c>
      <c r="AU51" s="44">
        <v>0.2505153259269174</v>
      </c>
      <c r="AV51" s="44">
        <v>0.029259804577700443</v>
      </c>
      <c r="AW51" s="46">
        <f t="shared" si="0"/>
        <v>0.49235711417480926</v>
      </c>
      <c r="AX51" s="44">
        <v>0.16396734038281355</v>
      </c>
      <c r="AY51" s="44">
        <v>0.16313746486414135</v>
      </c>
      <c r="AZ51" s="44">
        <v>0.12407977513050462</v>
      </c>
      <c r="BA51" s="44">
        <v>0.045696693883014325</v>
      </c>
      <c r="BB51" s="44">
        <v>0.005461116316423504</v>
      </c>
      <c r="BC51" s="46">
        <f t="shared" si="30"/>
        <v>0.0053004952482933465</v>
      </c>
      <c r="BD51" s="46"/>
      <c r="BE51" s="40"/>
      <c r="BF51" s="40"/>
      <c r="BG51" s="18"/>
      <c r="BH51" s="18"/>
      <c r="BI51" s="19">
        <v>38046</v>
      </c>
      <c r="BJ51" s="40"/>
      <c r="BK51" s="18">
        <v>8482</v>
      </c>
      <c r="BL51" s="18">
        <v>9994</v>
      </c>
      <c r="BM51" s="18">
        <v>6295</v>
      </c>
      <c r="BN51" s="18">
        <v>0</v>
      </c>
      <c r="BO51" s="18">
        <v>5404</v>
      </c>
      <c r="BP51" s="18">
        <v>2176</v>
      </c>
      <c r="BQ51" s="18">
        <v>4971</v>
      </c>
      <c r="BR51" s="18">
        <v>280</v>
      </c>
      <c r="BS51" s="18">
        <v>444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9"/>
      <c r="CL51" s="17">
        <v>6295</v>
      </c>
      <c r="CM51" s="20">
        <v>9994</v>
      </c>
      <c r="CN51" s="18">
        <v>16289</v>
      </c>
      <c r="CO51" s="19">
        <v>280</v>
      </c>
      <c r="CP51" s="19">
        <v>444</v>
      </c>
      <c r="CQ51" s="19">
        <f t="shared" si="31"/>
        <v>0</v>
      </c>
      <c r="CR51" s="19">
        <f t="shared" si="32"/>
        <v>0</v>
      </c>
      <c r="CS51" s="18">
        <v>8482</v>
      </c>
      <c r="CT51" s="18">
        <v>5404</v>
      </c>
      <c r="CU51" s="18">
        <v>2176</v>
      </c>
      <c r="CV51" s="18"/>
      <c r="CW51" s="18">
        <v>4971</v>
      </c>
      <c r="CX51" s="19">
        <f t="shared" si="33"/>
        <v>0</v>
      </c>
      <c r="CY51" s="40"/>
      <c r="CZ51" s="58">
        <v>0.1654576039531094</v>
      </c>
      <c r="DA51" s="58">
        <v>0.26268201650633444</v>
      </c>
      <c r="DB51" s="58"/>
      <c r="DC51" s="49">
        <v>0.4281396204594438</v>
      </c>
      <c r="DD51" s="82">
        <v>0.22294065079114755</v>
      </c>
      <c r="DE51" s="82">
        <v>0.1420385848709457</v>
      </c>
      <c r="DF51" s="58">
        <v>0.13065762498028702</v>
      </c>
      <c r="DG51" s="26">
        <v>0.05719392314566577</v>
      </c>
      <c r="DH51" s="58">
        <v>0.007359512169479052</v>
      </c>
      <c r="DI51" s="49">
        <v>0</v>
      </c>
      <c r="DJ51" s="49">
        <v>0.011670083583031067</v>
      </c>
      <c r="DK51" s="82">
        <f t="shared" si="52"/>
        <v>0</v>
      </c>
      <c r="DL51" s="58">
        <f t="shared" si="53"/>
        <v>0</v>
      </c>
      <c r="DM51" s="49">
        <f t="shared" si="34"/>
        <v>0</v>
      </c>
      <c r="DN51" s="41"/>
      <c r="DO51" s="82">
        <v>-0.047124379717082</v>
      </c>
      <c r="DP51" s="26">
        <v>0.01216669057941705</v>
      </c>
      <c r="DQ51" s="26">
        <f t="shared" si="35"/>
        <v>-0.029259804577700443</v>
      </c>
      <c r="DR51" s="48">
        <f t="shared" si="54"/>
        <v>-0.03495768913766495</v>
      </c>
      <c r="DS51" s="14">
        <f t="shared" si="79"/>
        <v>-0.06421749371536539</v>
      </c>
      <c r="DT51" s="26">
        <v>0.0018983958530555478</v>
      </c>
      <c r="DU51" s="58">
        <v>0.058973310408334007</v>
      </c>
      <c r="DV51" s="49">
        <v>-0.02109887999319565</v>
      </c>
      <c r="DW51" s="58">
        <v>0.011497229262651447</v>
      </c>
      <c r="DX51" s="49">
        <v>-0.009601650730544205</v>
      </c>
      <c r="DY51" s="26">
        <f t="shared" si="80"/>
        <v>0.006577849849782394</v>
      </c>
      <c r="DZ51" s="40"/>
      <c r="EA51" s="40"/>
      <c r="EB51" s="42">
        <v>43623</v>
      </c>
      <c r="EC51" s="42">
        <v>40251</v>
      </c>
      <c r="ED51" s="42">
        <v>38121</v>
      </c>
      <c r="EE51" s="42">
        <v>2192</v>
      </c>
      <c r="EF51" s="41">
        <v>5131</v>
      </c>
      <c r="EG51" s="41">
        <v>7273</v>
      </c>
      <c r="EH51" s="40">
        <v>5791</v>
      </c>
      <c r="EI51" s="42">
        <v>11935</v>
      </c>
      <c r="EJ51" s="41">
        <v>4683</v>
      </c>
      <c r="EK51" s="41">
        <v>555</v>
      </c>
      <c r="EL51" s="41">
        <v>64</v>
      </c>
      <c r="EM51" s="43">
        <v>56</v>
      </c>
      <c r="EN51" s="40">
        <v>175</v>
      </c>
      <c r="EO51" s="40">
        <v>86</v>
      </c>
      <c r="EP51" s="40">
        <v>180</v>
      </c>
      <c r="EQ51" s="40"/>
      <c r="ER51" s="40"/>
      <c r="ES51" s="40"/>
      <c r="ET51" s="40">
        <f>SUM(EL51:ES51)</f>
        <v>561</v>
      </c>
      <c r="EU51" s="40">
        <f>SUM(EE51:EK51)+ET51</f>
        <v>38121</v>
      </c>
      <c r="EV51" s="40"/>
      <c r="EW51" s="45">
        <f t="shared" si="55"/>
        <v>0.05750111487106844</v>
      </c>
      <c r="EX51" s="44">
        <f t="shared" si="56"/>
        <v>0.13459772828624642</v>
      </c>
      <c r="EY51" s="44">
        <f t="shared" si="57"/>
        <v>0.1907872301356208</v>
      </c>
      <c r="EZ51" s="46">
        <f t="shared" si="58"/>
        <v>0.15191102017260827</v>
      </c>
      <c r="FA51" s="84">
        <f t="shared" si="59"/>
        <v>0.3130820282783767</v>
      </c>
      <c r="FB51" s="57">
        <f t="shared" si="60"/>
        <v>0.12284567561186747</v>
      </c>
      <c r="FC51" s="57">
        <f t="shared" si="61"/>
        <v>0.01455890454080428</v>
      </c>
      <c r="FD51" s="57">
        <f t="shared" si="62"/>
        <v>0.0016788646677684217</v>
      </c>
      <c r="FE51" s="48">
        <f t="shared" si="63"/>
        <v>0.0014690065842973689</v>
      </c>
      <c r="FF51" s="47">
        <f t="shared" si="64"/>
        <v>0.004590645575929278</v>
      </c>
      <c r="FG51" s="47">
        <f t="shared" si="65"/>
        <v>0.0022559743973138164</v>
      </c>
      <c r="FH51" s="47">
        <f t="shared" si="66"/>
        <v>0.004721806878098686</v>
      </c>
      <c r="FI51" s="47">
        <f t="shared" si="67"/>
        <v>0</v>
      </c>
      <c r="FJ51" s="47">
        <f t="shared" si="68"/>
        <v>0</v>
      </c>
      <c r="FK51" s="47">
        <f t="shared" si="69"/>
        <v>0</v>
      </c>
      <c r="FL51" s="47">
        <f>SUM(FD51:FK51)</f>
        <v>0.014716298103407572</v>
      </c>
      <c r="FM51" s="47">
        <f>SUM(EW51:FK51)</f>
        <v>1</v>
      </c>
      <c r="FN51" s="47">
        <f t="shared" si="36"/>
        <v>0.4476797565646231</v>
      </c>
      <c r="FO51" s="47"/>
      <c r="FP51" s="45">
        <f t="shared" si="70"/>
        <v>0.13459772828624642</v>
      </c>
      <c r="FQ51" s="44">
        <f t="shared" si="71"/>
        <v>0.3130820282783767</v>
      </c>
      <c r="FR51" s="44">
        <f t="shared" si="72"/>
        <v>0</v>
      </c>
      <c r="FS51" s="46">
        <f t="shared" si="73"/>
        <v>0.4476797565646231</v>
      </c>
      <c r="FT51" s="44">
        <f t="shared" si="74"/>
        <v>0.1907872301356208</v>
      </c>
      <c r="FU51" s="44">
        <f t="shared" si="75"/>
        <v>0.15191102017260827</v>
      </c>
      <c r="FV51" s="44">
        <f t="shared" si="76"/>
        <v>0.12284567561186747</v>
      </c>
      <c r="FW51" s="44">
        <f t="shared" si="77"/>
        <v>0.05750111487106844</v>
      </c>
      <c r="FX51" s="44">
        <f t="shared" si="78"/>
        <v>0.01455890454080428</v>
      </c>
      <c r="FY51" s="46">
        <f t="shared" si="37"/>
        <v>0.014716298103407572</v>
      </c>
      <c r="FZ51" s="46">
        <f>SUM(FS51:FY51)</f>
        <v>1</v>
      </c>
      <c r="GA51" s="84"/>
      <c r="GB51" s="45">
        <f t="shared" si="38"/>
        <v>-0.07798425538394499</v>
      </c>
      <c r="GC51" s="44">
        <f t="shared" si="39"/>
        <v>0.06256670235145934</v>
      </c>
      <c r="GD51" s="44">
        <f t="shared" si="40"/>
        <v>-0.029259804577700443</v>
      </c>
      <c r="GE51" s="46">
        <f t="shared" si="41"/>
        <v>-0.04467735761018615</v>
      </c>
      <c r="GF51" s="44">
        <f t="shared" si="42"/>
        <v>0.026819889752807247</v>
      </c>
      <c r="GG51" s="44">
        <f t="shared" si="43"/>
        <v>-0.011226444691533083</v>
      </c>
      <c r="GH51" s="44">
        <f t="shared" si="44"/>
        <v>-0.0012340995186371495</v>
      </c>
      <c r="GI51" s="44">
        <f t="shared" si="45"/>
        <v>0.011804420988054114</v>
      </c>
      <c r="GJ51" s="44">
        <f t="shared" si="46"/>
        <v>0.009097788224380777</v>
      </c>
      <c r="GK51" s="46">
        <f t="shared" si="47"/>
        <v>0.009415802855114225</v>
      </c>
      <c r="GL51" s="47"/>
      <c r="GM51" s="40"/>
      <c r="GN51" s="46">
        <f t="shared" si="48"/>
        <v>-0.10724405996164543</v>
      </c>
      <c r="GO51" s="46">
        <v>0.06256670235145934</v>
      </c>
      <c r="GP51" s="46">
        <f t="shared" si="49"/>
        <v>-0.0446773576101861</v>
      </c>
    </row>
    <row r="52" spans="1:198" ht="12" hidden="1" outlineLevel="2">
      <c r="A52" s="3">
        <v>291</v>
      </c>
      <c r="B52" s="1">
        <v>293</v>
      </c>
      <c r="C52" s="1">
        <v>1</v>
      </c>
      <c r="E52" s="147">
        <v>41081</v>
      </c>
      <c r="F52" s="40" t="s">
        <v>173</v>
      </c>
      <c r="G52" s="42">
        <v>20278</v>
      </c>
      <c r="H52" s="41">
        <v>18578</v>
      </c>
      <c r="I52" s="43">
        <v>17592</v>
      </c>
      <c r="J52" s="40"/>
      <c r="K52" s="41">
        <v>1355</v>
      </c>
      <c r="L52" s="41"/>
      <c r="M52" s="41"/>
      <c r="N52" s="40">
        <v>1355</v>
      </c>
      <c r="O52" s="41">
        <v>4833</v>
      </c>
      <c r="P52" s="41">
        <v>481</v>
      </c>
      <c r="Q52" s="41"/>
      <c r="R52" s="41">
        <v>5314</v>
      </c>
      <c r="S52" s="40">
        <v>6669</v>
      </c>
      <c r="T52" s="42"/>
      <c r="U52" s="41">
        <v>3379</v>
      </c>
      <c r="V52" s="41"/>
      <c r="W52" s="43"/>
      <c r="X52" s="41">
        <v>3379</v>
      </c>
      <c r="Y52" s="42"/>
      <c r="Z52" s="43">
        <v>3566</v>
      </c>
      <c r="AA52" s="40">
        <v>3566</v>
      </c>
      <c r="AB52" s="41"/>
      <c r="AC52" s="41">
        <v>2828</v>
      </c>
      <c r="AD52" s="40">
        <v>2828</v>
      </c>
      <c r="AE52" s="42"/>
      <c r="AF52" s="43">
        <v>945</v>
      </c>
      <c r="AG52" s="40">
        <v>945</v>
      </c>
      <c r="AH52" s="41">
        <v>24</v>
      </c>
      <c r="AI52" s="41">
        <v>117</v>
      </c>
      <c r="AJ52" s="41"/>
      <c r="AK52" s="41"/>
      <c r="AL52" s="40">
        <v>141</v>
      </c>
      <c r="AM52" s="42"/>
      <c r="AN52" s="41"/>
      <c r="AO52" s="41"/>
      <c r="AP52" s="41"/>
      <c r="AQ52" s="43">
        <v>64</v>
      </c>
      <c r="AR52" s="43">
        <v>64</v>
      </c>
      <c r="AS52" s="41"/>
      <c r="AT52" s="45">
        <v>0.07702364711232379</v>
      </c>
      <c r="AU52" s="44">
        <v>0.27472714870395637</v>
      </c>
      <c r="AV52" s="44">
        <v>0.027341973624374717</v>
      </c>
      <c r="AW52" s="46">
        <f t="shared" si="0"/>
        <v>0.3790927694406549</v>
      </c>
      <c r="AX52" s="44">
        <v>0.19207594361073216</v>
      </c>
      <c r="AY52" s="44">
        <v>0.20270577535243292</v>
      </c>
      <c r="AZ52" s="44">
        <v>0.1607548885857208</v>
      </c>
      <c r="BA52" s="44">
        <v>0.053717598908594816</v>
      </c>
      <c r="BB52" s="44">
        <v>0.00665075034106412</v>
      </c>
      <c r="BC52" s="46">
        <f t="shared" si="30"/>
        <v>0.005002273760800202</v>
      </c>
      <c r="BD52" s="46"/>
      <c r="BE52" s="40"/>
      <c r="BF52" s="40"/>
      <c r="BG52" s="18"/>
      <c r="BH52" s="18"/>
      <c r="BI52" s="19">
        <v>17987</v>
      </c>
      <c r="BJ52" s="40"/>
      <c r="BK52" s="18">
        <v>3585</v>
      </c>
      <c r="BL52" s="18">
        <v>4885</v>
      </c>
      <c r="BM52" s="18">
        <v>1071</v>
      </c>
      <c r="BN52" s="18">
        <v>0</v>
      </c>
      <c r="BO52" s="18">
        <v>3446</v>
      </c>
      <c r="BP52" s="18">
        <v>1405</v>
      </c>
      <c r="BQ52" s="18">
        <v>3251</v>
      </c>
      <c r="BR52" s="18">
        <v>126</v>
      </c>
      <c r="BS52" s="18">
        <v>218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9"/>
      <c r="CL52" s="17">
        <v>1071</v>
      </c>
      <c r="CM52" s="20">
        <v>4885</v>
      </c>
      <c r="CN52" s="18">
        <v>5956</v>
      </c>
      <c r="CO52" s="19">
        <v>126</v>
      </c>
      <c r="CP52" s="19">
        <v>218</v>
      </c>
      <c r="CQ52" s="19">
        <f t="shared" si="31"/>
        <v>0</v>
      </c>
      <c r="CR52" s="19">
        <f t="shared" si="32"/>
        <v>0</v>
      </c>
      <c r="CS52" s="18">
        <v>3585</v>
      </c>
      <c r="CT52" s="18">
        <v>3446</v>
      </c>
      <c r="CU52" s="18">
        <v>1405</v>
      </c>
      <c r="CV52" s="18"/>
      <c r="CW52" s="18">
        <v>3251</v>
      </c>
      <c r="CX52" s="19">
        <f t="shared" si="33"/>
        <v>0</v>
      </c>
      <c r="CY52" s="40"/>
      <c r="CZ52" s="58">
        <v>0.05954300328014677</v>
      </c>
      <c r="DA52" s="58">
        <v>0.2715850336354034</v>
      </c>
      <c r="DB52" s="58"/>
      <c r="DC52" s="49">
        <v>0.3311280369155501</v>
      </c>
      <c r="DD52" s="82">
        <v>0.19931061322065938</v>
      </c>
      <c r="DE52" s="82">
        <v>0.1915828098070829</v>
      </c>
      <c r="DF52" s="58">
        <v>0.1807416467448713</v>
      </c>
      <c r="DG52" s="26">
        <v>0.07811196975593485</v>
      </c>
      <c r="DH52" s="58">
        <v>0.007005059209429032</v>
      </c>
      <c r="DI52" s="49">
        <v>0</v>
      </c>
      <c r="DJ52" s="49">
        <v>0.012119864346472452</v>
      </c>
      <c r="DK52" s="82">
        <f t="shared" si="52"/>
        <v>0</v>
      </c>
      <c r="DL52" s="58">
        <f t="shared" si="53"/>
        <v>0</v>
      </c>
      <c r="DM52" s="49">
        <f t="shared" si="34"/>
        <v>0</v>
      </c>
      <c r="DN52" s="41"/>
      <c r="DO52" s="82">
        <v>-0.01748064383217702</v>
      </c>
      <c r="DP52" s="26">
        <v>-0.0031421150685529975</v>
      </c>
      <c r="DQ52" s="26">
        <f t="shared" si="35"/>
        <v>-0.027341973624374717</v>
      </c>
      <c r="DR52" s="48">
        <f t="shared" si="54"/>
        <v>-0.020622758900730016</v>
      </c>
      <c r="DS52" s="14">
        <f t="shared" si="79"/>
        <v>-0.047964732525104734</v>
      </c>
      <c r="DT52" s="26">
        <v>0.0003543088683649123</v>
      </c>
      <c r="DU52" s="58">
        <v>0.007234669609927219</v>
      </c>
      <c r="DV52" s="49">
        <v>-0.011122965545350028</v>
      </c>
      <c r="DW52" s="58">
        <v>0.02439437084734003</v>
      </c>
      <c r="DX52" s="49">
        <v>0.013271405301990002</v>
      </c>
      <c r="DY52" s="26">
        <f t="shared" si="80"/>
        <v>0.01998675815915052</v>
      </c>
      <c r="DZ52" s="40"/>
      <c r="EA52" s="40"/>
      <c r="EB52" s="42">
        <v>20650</v>
      </c>
      <c r="EC52" s="42">
        <v>19091</v>
      </c>
      <c r="ED52" s="42">
        <v>18091</v>
      </c>
      <c r="EE52" s="42">
        <v>1297</v>
      </c>
      <c r="EF52" s="41">
        <v>724</v>
      </c>
      <c r="EG52" s="41">
        <v>3575</v>
      </c>
      <c r="EH52" s="40">
        <v>3250</v>
      </c>
      <c r="EI52" s="42">
        <v>5740</v>
      </c>
      <c r="EJ52" s="41">
        <v>2973</v>
      </c>
      <c r="EK52" s="41">
        <v>327</v>
      </c>
      <c r="EL52" s="41">
        <v>42</v>
      </c>
      <c r="EM52" s="43">
        <v>20</v>
      </c>
      <c r="EN52" s="40">
        <v>111</v>
      </c>
      <c r="EO52" s="40">
        <v>18</v>
      </c>
      <c r="EP52" s="40">
        <v>14</v>
      </c>
      <c r="EQ52" s="40"/>
      <c r="ER52" s="40"/>
      <c r="ES52" s="40"/>
      <c r="ET52" s="40">
        <f>SUM(EL52:ES52)</f>
        <v>205</v>
      </c>
      <c r="EU52" s="40">
        <f>SUM(EE52:EK52)+ET52</f>
        <v>18091</v>
      </c>
      <c r="EV52" s="40"/>
      <c r="EW52" s="45">
        <f t="shared" si="55"/>
        <v>0.07169310706981372</v>
      </c>
      <c r="EX52" s="44">
        <f t="shared" si="56"/>
        <v>0.04001989939749046</v>
      </c>
      <c r="EY52" s="44">
        <f t="shared" si="57"/>
        <v>0.19761207230114422</v>
      </c>
      <c r="EZ52" s="46">
        <f t="shared" si="58"/>
        <v>0.17964733845558564</v>
      </c>
      <c r="FA52" s="84">
        <f t="shared" si="59"/>
        <v>0.31728483776463434</v>
      </c>
      <c r="FB52" s="57">
        <f t="shared" si="60"/>
        <v>0.16433585760875574</v>
      </c>
      <c r="FC52" s="57">
        <f t="shared" si="61"/>
        <v>0.018075286053838926</v>
      </c>
      <c r="FD52" s="57">
        <f t="shared" si="62"/>
        <v>0.0023215963738875685</v>
      </c>
      <c r="FE52" s="48">
        <f t="shared" si="63"/>
        <v>0.001105522082803604</v>
      </c>
      <c r="FF52" s="47">
        <f t="shared" si="64"/>
        <v>0.006135647559560002</v>
      </c>
      <c r="FG52" s="47">
        <f t="shared" si="65"/>
        <v>0.0009949698745232436</v>
      </c>
      <c r="FH52" s="47">
        <f t="shared" si="66"/>
        <v>0.0007738654579625228</v>
      </c>
      <c r="FI52" s="47">
        <f t="shared" si="67"/>
        <v>0</v>
      </c>
      <c r="FJ52" s="47">
        <f t="shared" si="68"/>
        <v>0</v>
      </c>
      <c r="FK52" s="47">
        <f t="shared" si="69"/>
        <v>0</v>
      </c>
      <c r="FL52" s="47">
        <f>SUM(FD52:FK52)</f>
        <v>0.01133160134873694</v>
      </c>
      <c r="FM52" s="47">
        <f>SUM(EW52:FK52)</f>
        <v>0.9999999999999998</v>
      </c>
      <c r="FN52" s="47">
        <f t="shared" si="36"/>
        <v>0.3573047371621248</v>
      </c>
      <c r="FO52" s="47"/>
      <c r="FP52" s="45">
        <f t="shared" si="70"/>
        <v>0.04001989939749046</v>
      </c>
      <c r="FQ52" s="44">
        <f t="shared" si="71"/>
        <v>0.31728483776463434</v>
      </c>
      <c r="FR52" s="44">
        <f t="shared" si="72"/>
        <v>0</v>
      </c>
      <c r="FS52" s="46">
        <f t="shared" si="73"/>
        <v>0.3573047371621248</v>
      </c>
      <c r="FT52" s="44">
        <f t="shared" si="74"/>
        <v>0.19761207230114422</v>
      </c>
      <c r="FU52" s="44">
        <f t="shared" si="75"/>
        <v>0.17964733845558564</v>
      </c>
      <c r="FV52" s="44">
        <f t="shared" si="76"/>
        <v>0.16433585760875574</v>
      </c>
      <c r="FW52" s="44">
        <f t="shared" si="77"/>
        <v>0.07169310706981372</v>
      </c>
      <c r="FX52" s="44">
        <f t="shared" si="78"/>
        <v>0.018075286053838926</v>
      </c>
      <c r="FY52" s="46">
        <f t="shared" si="37"/>
        <v>0.01133160134873694</v>
      </c>
      <c r="FZ52" s="46">
        <f>SUM(FS52:FY52)</f>
        <v>0.9999999999999999</v>
      </c>
      <c r="GA52" s="84"/>
      <c r="GB52" s="45">
        <f t="shared" si="38"/>
        <v>-0.03700374771483333</v>
      </c>
      <c r="GC52" s="44">
        <f t="shared" si="39"/>
        <v>0.04255768906067797</v>
      </c>
      <c r="GD52" s="44">
        <f t="shared" si="40"/>
        <v>-0.027341973624374717</v>
      </c>
      <c r="GE52" s="46">
        <f t="shared" si="41"/>
        <v>-0.0217880322785301</v>
      </c>
      <c r="GF52" s="44">
        <f t="shared" si="42"/>
        <v>0.005536128690412062</v>
      </c>
      <c r="GG52" s="44">
        <f t="shared" si="43"/>
        <v>-0.02305843689684728</v>
      </c>
      <c r="GH52" s="44">
        <f t="shared" si="44"/>
        <v>0.0035809690230349522</v>
      </c>
      <c r="GI52" s="44">
        <f t="shared" si="45"/>
        <v>0.0179755081612189</v>
      </c>
      <c r="GJ52" s="44">
        <f t="shared" si="46"/>
        <v>0.011424535712774806</v>
      </c>
      <c r="GK52" s="46">
        <f t="shared" si="47"/>
        <v>0.006329327587936738</v>
      </c>
      <c r="GL52" s="47"/>
      <c r="GM52" s="40"/>
      <c r="GN52" s="46">
        <f t="shared" si="48"/>
        <v>-0.06434572133920805</v>
      </c>
      <c r="GO52" s="46">
        <v>0.04255768906067797</v>
      </c>
      <c r="GP52" s="46">
        <f t="shared" si="49"/>
        <v>-0.021788032278530073</v>
      </c>
    </row>
    <row r="53" spans="1:198" ht="12" hidden="1" outlineLevel="1" collapsed="1">
      <c r="A53" s="3">
        <v>293</v>
      </c>
      <c r="B53" s="1">
        <v>295</v>
      </c>
      <c r="D53" s="1">
        <v>281</v>
      </c>
      <c r="E53" s="7" t="s">
        <v>174</v>
      </c>
      <c r="F53" s="6" t="s">
        <v>175</v>
      </c>
      <c r="G53" s="8">
        <v>151395</v>
      </c>
      <c r="H53" s="9">
        <v>139005</v>
      </c>
      <c r="I53" s="10">
        <v>132231</v>
      </c>
      <c r="J53" s="6"/>
      <c r="K53" s="9">
        <v>17664</v>
      </c>
      <c r="L53" s="9"/>
      <c r="M53" s="9"/>
      <c r="N53" s="6">
        <v>17664</v>
      </c>
      <c r="O53" s="9">
        <v>41129</v>
      </c>
      <c r="P53" s="9">
        <v>3809</v>
      </c>
      <c r="Q53" s="9"/>
      <c r="R53" s="9">
        <v>44938</v>
      </c>
      <c r="S53" s="6">
        <v>62602</v>
      </c>
      <c r="T53" s="8"/>
      <c r="U53" s="9">
        <v>21739</v>
      </c>
      <c r="V53" s="9"/>
      <c r="W53" s="10"/>
      <c r="X53" s="9">
        <v>21739</v>
      </c>
      <c r="Y53" s="8"/>
      <c r="Z53" s="10">
        <v>15939</v>
      </c>
      <c r="AA53" s="6">
        <v>15939</v>
      </c>
      <c r="AB53" s="9"/>
      <c r="AC53" s="9">
        <v>21690</v>
      </c>
      <c r="AD53" s="6">
        <v>21690</v>
      </c>
      <c r="AE53" s="8"/>
      <c r="AF53" s="10">
        <v>7000</v>
      </c>
      <c r="AG53" s="6">
        <v>7000</v>
      </c>
      <c r="AH53" s="9">
        <v>223</v>
      </c>
      <c r="AI53" s="9">
        <v>1013</v>
      </c>
      <c r="AJ53" s="9"/>
      <c r="AK53" s="9"/>
      <c r="AL53" s="6">
        <v>1236</v>
      </c>
      <c r="AM53" s="8"/>
      <c r="AN53" s="9"/>
      <c r="AO53" s="9"/>
      <c r="AP53" s="9"/>
      <c r="AQ53" s="10">
        <v>2025</v>
      </c>
      <c r="AR53" s="10">
        <v>2025</v>
      </c>
      <c r="AS53" s="9"/>
      <c r="AT53" s="12">
        <v>0.1335844091022529</v>
      </c>
      <c r="AU53" s="11">
        <v>0.3110390150569836</v>
      </c>
      <c r="AV53" s="11">
        <v>0.02880565071730532</v>
      </c>
      <c r="AW53" s="13">
        <f t="shared" si="0"/>
        <v>0.47342907487654184</v>
      </c>
      <c r="AX53" s="11">
        <v>0.16440169098017862</v>
      </c>
      <c r="AY53" s="11">
        <v>0.120539056650861</v>
      </c>
      <c r="AZ53" s="11">
        <v>0.1640311273453275</v>
      </c>
      <c r="BA53" s="11">
        <v>0.05293766212159025</v>
      </c>
      <c r="BB53" s="11">
        <v>0.007660835961310132</v>
      </c>
      <c r="BC53" s="13">
        <f t="shared" si="30"/>
        <v>0.01700055206419071</v>
      </c>
      <c r="BD53" s="13"/>
      <c r="BE53" s="6"/>
      <c r="BF53" s="6"/>
      <c r="BG53" s="9"/>
      <c r="BH53" s="9"/>
      <c r="BI53" s="6">
        <v>133935</v>
      </c>
      <c r="BJ53" s="6"/>
      <c r="BK53" s="9">
        <v>26837</v>
      </c>
      <c r="BL53" s="9">
        <v>36504</v>
      </c>
      <c r="BM53" s="9">
        <v>12415</v>
      </c>
      <c r="BN53" s="9">
        <v>0</v>
      </c>
      <c r="BO53" s="9">
        <v>13753</v>
      </c>
      <c r="BP53" s="9">
        <v>8985</v>
      </c>
      <c r="BQ53" s="9">
        <v>29202</v>
      </c>
      <c r="BR53" s="9">
        <v>1120</v>
      </c>
      <c r="BS53" s="9">
        <v>1526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3593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6"/>
      <c r="CL53" s="8">
        <v>12415</v>
      </c>
      <c r="CM53" s="10">
        <v>36504</v>
      </c>
      <c r="CN53" s="9">
        <v>48919</v>
      </c>
      <c r="CO53" s="6">
        <v>1120</v>
      </c>
      <c r="CP53" s="6">
        <v>1526</v>
      </c>
      <c r="CQ53" s="6">
        <f t="shared" si="31"/>
        <v>0</v>
      </c>
      <c r="CR53" s="6">
        <f t="shared" si="32"/>
        <v>0</v>
      </c>
      <c r="CS53" s="9">
        <v>26837</v>
      </c>
      <c r="CT53" s="9">
        <v>13753</v>
      </c>
      <c r="CU53" s="9">
        <v>8985</v>
      </c>
      <c r="CV53" s="9"/>
      <c r="CW53" s="9">
        <v>29202</v>
      </c>
      <c r="CX53" s="6">
        <f t="shared" si="33"/>
        <v>3593</v>
      </c>
      <c r="CY53" s="6"/>
      <c r="CZ53" s="66">
        <v>0.09269421734423414</v>
      </c>
      <c r="DA53" s="66">
        <v>0.2725501175943555</v>
      </c>
      <c r="DB53" s="66"/>
      <c r="DC53" s="14">
        <v>0.3652443349385896</v>
      </c>
      <c r="DD53" s="80">
        <v>0.20037331541419345</v>
      </c>
      <c r="DE53" s="80">
        <v>0.10268413782805091</v>
      </c>
      <c r="DF53" s="66">
        <v>0.21803113450554373</v>
      </c>
      <c r="DG53" s="15">
        <v>0.06708477993056333</v>
      </c>
      <c r="DH53" s="66">
        <v>0.008362265277933326</v>
      </c>
      <c r="DI53" s="14">
        <v>0</v>
      </c>
      <c r="DJ53" s="14">
        <v>0.011393586441184156</v>
      </c>
      <c r="DK53" s="80">
        <f t="shared" si="52"/>
        <v>0</v>
      </c>
      <c r="DL53" s="66">
        <f t="shared" si="53"/>
        <v>0</v>
      </c>
      <c r="DM53" s="14">
        <f t="shared" si="34"/>
        <v>0.026826445663941465</v>
      </c>
      <c r="DN53" s="9"/>
      <c r="DO53" s="80">
        <v>-0.04089019175801875</v>
      </c>
      <c r="DP53" s="15">
        <v>-0.038488897462628124</v>
      </c>
      <c r="DQ53" s="15">
        <f t="shared" si="35"/>
        <v>-0.02880565071730532</v>
      </c>
      <c r="DR53" s="15">
        <f t="shared" si="54"/>
        <v>-0.07937908922064688</v>
      </c>
      <c r="DS53" s="14">
        <f t="shared" si="79"/>
        <v>-0.10818473993795219</v>
      </c>
      <c r="DT53" s="15">
        <v>0.0007014293166231946</v>
      </c>
      <c r="DU53" s="66">
        <v>0.03597162443401483</v>
      </c>
      <c r="DV53" s="14">
        <v>-0.01785491882281008</v>
      </c>
      <c r="DW53" s="66">
        <v>0.014147117808973084</v>
      </c>
      <c r="DX53" s="14">
        <v>-0.0037078010138369977</v>
      </c>
      <c r="DY53" s="15">
        <f t="shared" si="80"/>
        <v>0.054000007160216246</v>
      </c>
      <c r="DZ53" s="6"/>
      <c r="EA53" s="6"/>
      <c r="EB53" s="8">
        <f>SUM(EB54:EB57)</f>
        <v>153864</v>
      </c>
      <c r="EC53" s="8">
        <f>SUM(EC54:EC57)</f>
        <v>142093</v>
      </c>
      <c r="ED53" s="8">
        <f>SUM(ED54:ED57)</f>
        <v>135245</v>
      </c>
      <c r="EE53" s="8">
        <f>SUM(EE54:EE57)</f>
        <v>9066</v>
      </c>
      <c r="EF53" s="9">
        <f>SUM(EF54:EF57)</f>
        <v>9087</v>
      </c>
      <c r="EG53" s="9">
        <f>SUM(EG54:EG57)</f>
        <v>24937</v>
      </c>
      <c r="EH53" s="6">
        <f>SUM(EH54:EH57)</f>
        <v>15397</v>
      </c>
      <c r="EI53" s="8">
        <f>SUM(EI54:EI57)</f>
        <v>46591</v>
      </c>
      <c r="EJ53" s="9">
        <f>SUM(EJ54:EJ57)</f>
        <v>26022</v>
      </c>
      <c r="EK53" s="9">
        <f>SUM(EK54:EK57)</f>
        <v>2376</v>
      </c>
      <c r="EL53" s="9">
        <f>SUM(EL54:EL57)</f>
        <v>349</v>
      </c>
      <c r="EM53" s="10">
        <f>SUM(EM54:EM57)</f>
        <v>175</v>
      </c>
      <c r="EN53" s="6">
        <f>SUM(EN54:EN57)</f>
        <v>958</v>
      </c>
      <c r="EO53" s="6">
        <f>SUM(EO54:EO57)</f>
        <v>171</v>
      </c>
      <c r="EP53" s="6">
        <f>SUM(EP54:EP57)</f>
        <v>116</v>
      </c>
      <c r="EQ53" s="6">
        <f>SUM(EQ54:EQ57)</f>
        <v>0</v>
      </c>
      <c r="ER53" s="6">
        <f>SUM(ER54:ER57)</f>
        <v>0</v>
      </c>
      <c r="ES53" s="6">
        <f>SUM(ES54:ES57)</f>
        <v>0</v>
      </c>
      <c r="ET53" s="6">
        <f>SUM(EL53:ES53)</f>
        <v>1769</v>
      </c>
      <c r="EU53" s="6">
        <f>SUM(EE53:EK53)+ET53</f>
        <v>135245</v>
      </c>
      <c r="EV53" s="6"/>
      <c r="EW53" s="12">
        <f t="shared" si="55"/>
        <v>0.0670339014381308</v>
      </c>
      <c r="EX53" s="11">
        <f t="shared" si="56"/>
        <v>0.06718917520056195</v>
      </c>
      <c r="EY53" s="11">
        <f t="shared" si="57"/>
        <v>0.1843838958926393</v>
      </c>
      <c r="EZ53" s="13">
        <f t="shared" si="58"/>
        <v>0.11384524381677696</v>
      </c>
      <c r="FA53" s="80">
        <f t="shared" si="59"/>
        <v>0.3444933269252098</v>
      </c>
      <c r="FB53" s="66">
        <f t="shared" si="60"/>
        <v>0.19240637361824836</v>
      </c>
      <c r="FC53" s="66">
        <f t="shared" si="61"/>
        <v>0.017568117120780807</v>
      </c>
      <c r="FD53" s="66">
        <f t="shared" si="62"/>
        <v>0.0025805020518318606</v>
      </c>
      <c r="FE53" s="15">
        <f t="shared" si="63"/>
        <v>0.001293948020259529</v>
      </c>
      <c r="FF53" s="14">
        <f t="shared" si="64"/>
        <v>0.0070834411623350215</v>
      </c>
      <c r="FG53" s="14">
        <f t="shared" si="65"/>
        <v>0.0012643720655107398</v>
      </c>
      <c r="FH53" s="14">
        <f t="shared" si="66"/>
        <v>0.0008577026877148878</v>
      </c>
      <c r="FI53" s="14">
        <f t="shared" si="67"/>
        <v>0</v>
      </c>
      <c r="FJ53" s="14">
        <f t="shared" si="68"/>
        <v>0</v>
      </c>
      <c r="FK53" s="14">
        <f t="shared" si="69"/>
        <v>0</v>
      </c>
      <c r="FL53" s="14">
        <f>SUM(FD53:FK53)</f>
        <v>0.013079965987652039</v>
      </c>
      <c r="FM53" s="14">
        <f>SUM(EW53:FK53)</f>
        <v>1</v>
      </c>
      <c r="FN53" s="14">
        <f t="shared" si="36"/>
        <v>0.41168250212577173</v>
      </c>
      <c r="FO53" s="14"/>
      <c r="FP53" s="12">
        <f t="shared" si="70"/>
        <v>0.06718917520056195</v>
      </c>
      <c r="FQ53" s="11">
        <f t="shared" si="71"/>
        <v>0.3444933269252098</v>
      </c>
      <c r="FR53" s="11">
        <f t="shared" si="72"/>
        <v>0</v>
      </c>
      <c r="FS53" s="13">
        <f t="shared" si="73"/>
        <v>0.41168250212577173</v>
      </c>
      <c r="FT53" s="11">
        <f t="shared" si="74"/>
        <v>0.1843838958926393</v>
      </c>
      <c r="FU53" s="11">
        <f t="shared" si="75"/>
        <v>0.11384524381677696</v>
      </c>
      <c r="FV53" s="11">
        <f t="shared" si="76"/>
        <v>0.19240637361824836</v>
      </c>
      <c r="FW53" s="11">
        <f t="shared" si="77"/>
        <v>0.0670339014381308</v>
      </c>
      <c r="FX53" s="11">
        <f t="shared" si="78"/>
        <v>0.017568117120780807</v>
      </c>
      <c r="FY53" s="13">
        <f t="shared" si="37"/>
        <v>0.013079965987652039</v>
      </c>
      <c r="FZ53" s="13">
        <f>SUM(FS53:FY53)</f>
        <v>0.9999999999999999</v>
      </c>
      <c r="GA53" s="80"/>
      <c r="GB53" s="12">
        <f t="shared" si="38"/>
        <v>-0.06639523390169094</v>
      </c>
      <c r="GC53" s="11">
        <f t="shared" si="39"/>
        <v>0.03345431186822617</v>
      </c>
      <c r="GD53" s="11">
        <f t="shared" si="40"/>
        <v>-0.02880565071730532</v>
      </c>
      <c r="GE53" s="13">
        <f t="shared" si="41"/>
        <v>-0.06174657275077011</v>
      </c>
      <c r="GF53" s="11">
        <f t="shared" si="42"/>
        <v>0.019982204912460666</v>
      </c>
      <c r="GG53" s="11">
        <f t="shared" si="43"/>
        <v>-0.006693812834084031</v>
      </c>
      <c r="GH53" s="11">
        <f t="shared" si="44"/>
        <v>0.028375246272920873</v>
      </c>
      <c r="GI53" s="11">
        <f t="shared" si="45"/>
        <v>0.014096239316540554</v>
      </c>
      <c r="GJ53" s="11">
        <f t="shared" si="46"/>
        <v>0.009907281159470675</v>
      </c>
      <c r="GK53" s="13">
        <f t="shared" si="47"/>
        <v>-0.0039205860765386714</v>
      </c>
      <c r="GL53" s="14"/>
      <c r="GM53" s="6"/>
      <c r="GN53" s="13">
        <f t="shared" si="48"/>
        <v>-0.09520088461899626</v>
      </c>
      <c r="GO53" s="13">
        <v>0.03345431186822617</v>
      </c>
      <c r="GP53" s="13">
        <f t="shared" si="49"/>
        <v>-0.061746572750770085</v>
      </c>
    </row>
    <row r="54" spans="1:198" ht="12" hidden="1" outlineLevel="2">
      <c r="A54" s="3">
        <v>294</v>
      </c>
      <c r="B54" s="1">
        <v>296</v>
      </c>
      <c r="C54" s="1">
        <v>1</v>
      </c>
      <c r="E54" s="147">
        <v>42006</v>
      </c>
      <c r="F54" s="40" t="s">
        <v>176</v>
      </c>
      <c r="G54" s="42">
        <v>60242</v>
      </c>
      <c r="H54" s="41">
        <v>54765</v>
      </c>
      <c r="I54" s="43">
        <v>52219</v>
      </c>
      <c r="J54" s="40"/>
      <c r="K54" s="41">
        <v>7508</v>
      </c>
      <c r="L54" s="41"/>
      <c r="M54" s="41"/>
      <c r="N54" s="40">
        <v>7508</v>
      </c>
      <c r="O54" s="41">
        <v>16836</v>
      </c>
      <c r="P54" s="41">
        <v>1383</v>
      </c>
      <c r="Q54" s="41"/>
      <c r="R54" s="41">
        <v>18219</v>
      </c>
      <c r="S54" s="40">
        <v>25727</v>
      </c>
      <c r="T54" s="42"/>
      <c r="U54" s="41">
        <v>7892</v>
      </c>
      <c r="V54" s="41"/>
      <c r="W54" s="43"/>
      <c r="X54" s="41">
        <v>7892</v>
      </c>
      <c r="Y54" s="42"/>
      <c r="Z54" s="43">
        <v>6924</v>
      </c>
      <c r="AA54" s="40">
        <v>6924</v>
      </c>
      <c r="AB54" s="41"/>
      <c r="AC54" s="41">
        <v>8395</v>
      </c>
      <c r="AD54" s="40">
        <v>8395</v>
      </c>
      <c r="AE54" s="42"/>
      <c r="AF54" s="43">
        <v>2622</v>
      </c>
      <c r="AG54" s="40">
        <v>2622</v>
      </c>
      <c r="AH54" s="41">
        <v>88</v>
      </c>
      <c r="AI54" s="41">
        <v>410</v>
      </c>
      <c r="AJ54" s="41"/>
      <c r="AK54" s="41"/>
      <c r="AL54" s="40">
        <v>498</v>
      </c>
      <c r="AM54" s="42"/>
      <c r="AN54" s="41"/>
      <c r="AO54" s="41"/>
      <c r="AP54" s="41"/>
      <c r="AQ54" s="43">
        <v>161</v>
      </c>
      <c r="AR54" s="43">
        <v>161</v>
      </c>
      <c r="AS54" s="41"/>
      <c r="AT54" s="45">
        <v>0.1437790842413681</v>
      </c>
      <c r="AU54" s="44">
        <v>0.3224113828300044</v>
      </c>
      <c r="AV54" s="44">
        <v>0.026484612880369213</v>
      </c>
      <c r="AW54" s="46">
        <f t="shared" si="0"/>
        <v>0.49267507995174176</v>
      </c>
      <c r="AX54" s="44">
        <v>0.15113272946628623</v>
      </c>
      <c r="AY54" s="44">
        <v>0.1325954154618051</v>
      </c>
      <c r="AZ54" s="44">
        <v>0.16076523870621803</v>
      </c>
      <c r="BA54" s="44">
        <v>0.05021160880139413</v>
      </c>
      <c r="BB54" s="44">
        <v>0.007851548287021965</v>
      </c>
      <c r="BC54" s="46">
        <f t="shared" si="30"/>
        <v>0.004768379325532868</v>
      </c>
      <c r="BD54" s="46"/>
      <c r="BE54" s="40"/>
      <c r="BF54" s="40"/>
      <c r="BG54" s="18"/>
      <c r="BH54" s="18"/>
      <c r="BI54" s="19">
        <v>52296</v>
      </c>
      <c r="BJ54" s="40"/>
      <c r="BK54" s="18">
        <v>8158</v>
      </c>
      <c r="BL54" s="18">
        <v>15117</v>
      </c>
      <c r="BM54" s="18">
        <v>5462</v>
      </c>
      <c r="BN54" s="18">
        <v>0</v>
      </c>
      <c r="BO54" s="18">
        <v>6406</v>
      </c>
      <c r="BP54" s="18">
        <v>3374</v>
      </c>
      <c r="BQ54" s="18">
        <v>12601</v>
      </c>
      <c r="BR54" s="18">
        <v>423</v>
      </c>
      <c r="BS54" s="18">
        <v>569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186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9"/>
      <c r="CL54" s="17">
        <v>5462</v>
      </c>
      <c r="CM54" s="20">
        <v>15117</v>
      </c>
      <c r="CN54" s="18">
        <v>20579</v>
      </c>
      <c r="CO54" s="19">
        <v>423</v>
      </c>
      <c r="CP54" s="19">
        <v>569</v>
      </c>
      <c r="CQ54" s="19">
        <f t="shared" si="31"/>
        <v>0</v>
      </c>
      <c r="CR54" s="19">
        <f t="shared" si="32"/>
        <v>0</v>
      </c>
      <c r="CS54" s="18">
        <v>8158</v>
      </c>
      <c r="CT54" s="18">
        <v>6406</v>
      </c>
      <c r="CU54" s="18">
        <v>3374</v>
      </c>
      <c r="CV54" s="18"/>
      <c r="CW54" s="18">
        <v>12601</v>
      </c>
      <c r="CX54" s="19">
        <f t="shared" si="33"/>
        <v>186</v>
      </c>
      <c r="CY54" s="40"/>
      <c r="CZ54" s="58">
        <v>0.10444393452654123</v>
      </c>
      <c r="DA54" s="58">
        <v>0.289066085360257</v>
      </c>
      <c r="DB54" s="58"/>
      <c r="DC54" s="49">
        <v>0.39351001988679823</v>
      </c>
      <c r="DD54" s="82">
        <v>0.15599663454183876</v>
      </c>
      <c r="DE54" s="82">
        <v>0.12249502830044363</v>
      </c>
      <c r="DF54" s="58">
        <v>0.24095533119167814</v>
      </c>
      <c r="DG54" s="26">
        <v>0.06451736270460456</v>
      </c>
      <c r="DH54" s="58">
        <v>0.008088572739788894</v>
      </c>
      <c r="DI54" s="49">
        <v>0</v>
      </c>
      <c r="DJ54" s="49">
        <v>0.010880373259905155</v>
      </c>
      <c r="DK54" s="82">
        <f t="shared" si="52"/>
        <v>0</v>
      </c>
      <c r="DL54" s="58">
        <f t="shared" si="53"/>
        <v>0</v>
      </c>
      <c r="DM54" s="49">
        <f t="shared" si="34"/>
        <v>0.003556677374942634</v>
      </c>
      <c r="DN54" s="41"/>
      <c r="DO54" s="82">
        <v>-0.039335149714826864</v>
      </c>
      <c r="DP54" s="26">
        <v>-0.033345297469747404</v>
      </c>
      <c r="DQ54" s="26">
        <f t="shared" si="35"/>
        <v>-0.026484612880369213</v>
      </c>
      <c r="DR54" s="48">
        <f t="shared" si="54"/>
        <v>-0.07268044718457427</v>
      </c>
      <c r="DS54" s="14">
        <f t="shared" si="79"/>
        <v>-0.09916506006494348</v>
      </c>
      <c r="DT54" s="26">
        <v>0.00023702445276692873</v>
      </c>
      <c r="DU54" s="58">
        <v>0.004863905075552538</v>
      </c>
      <c r="DV54" s="49">
        <v>-0.010100387161361454</v>
      </c>
      <c r="DW54" s="58">
        <v>0.014305753903210434</v>
      </c>
      <c r="DX54" s="49">
        <v>0.00420536674184898</v>
      </c>
      <c r="DY54" s="26">
        <f t="shared" si="80"/>
        <v>0.08019009248546011</v>
      </c>
      <c r="DZ54" s="40"/>
      <c r="EA54" s="40"/>
      <c r="EB54" s="42">
        <v>61187</v>
      </c>
      <c r="EC54" s="42">
        <v>55690</v>
      </c>
      <c r="ED54" s="42">
        <v>53126</v>
      </c>
      <c r="EE54" s="42">
        <v>3677</v>
      </c>
      <c r="EF54" s="41">
        <v>3833</v>
      </c>
      <c r="EG54" s="41">
        <v>8257</v>
      </c>
      <c r="EH54" s="40">
        <v>6263</v>
      </c>
      <c r="EI54" s="42">
        <v>18666</v>
      </c>
      <c r="EJ54" s="41">
        <v>10690</v>
      </c>
      <c r="EK54" s="41">
        <v>977</v>
      </c>
      <c r="EL54" s="41">
        <v>135</v>
      </c>
      <c r="EM54" s="43">
        <v>79</v>
      </c>
      <c r="EN54" s="40">
        <v>430</v>
      </c>
      <c r="EO54" s="40">
        <v>73</v>
      </c>
      <c r="EP54" s="40">
        <v>46</v>
      </c>
      <c r="EQ54" s="40"/>
      <c r="ER54" s="40"/>
      <c r="ES54" s="40"/>
      <c r="ET54" s="40">
        <f>SUM(EL54:ES54)</f>
        <v>763</v>
      </c>
      <c r="EU54" s="40">
        <f>SUM(EE54:EK54)+ET54</f>
        <v>53126</v>
      </c>
      <c r="EV54" s="40"/>
      <c r="EW54" s="45">
        <f t="shared" si="55"/>
        <v>0.06921281481760343</v>
      </c>
      <c r="EX54" s="44">
        <f t="shared" si="56"/>
        <v>0.07214923013213868</v>
      </c>
      <c r="EY54" s="44">
        <f t="shared" si="57"/>
        <v>0.15542295674434364</v>
      </c>
      <c r="EZ54" s="46">
        <f t="shared" si="58"/>
        <v>0.11788954560855325</v>
      </c>
      <c r="FA54" s="84">
        <f t="shared" si="59"/>
        <v>0.35135338628919927</v>
      </c>
      <c r="FB54" s="57">
        <f t="shared" si="60"/>
        <v>0.2012197417460377</v>
      </c>
      <c r="FC54" s="57">
        <f t="shared" si="61"/>
        <v>0.0183902420660317</v>
      </c>
      <c r="FD54" s="57">
        <f t="shared" si="62"/>
        <v>0.002541128637578587</v>
      </c>
      <c r="FE54" s="48">
        <f t="shared" si="63"/>
        <v>0.0014870308323608025</v>
      </c>
      <c r="FF54" s="47">
        <f t="shared" si="64"/>
        <v>0.008093965290065128</v>
      </c>
      <c r="FG54" s="47">
        <f t="shared" si="65"/>
        <v>0.0013740917818017542</v>
      </c>
      <c r="FH54" s="47">
        <f t="shared" si="66"/>
        <v>0.000865866054286037</v>
      </c>
      <c r="FI54" s="47">
        <f t="shared" si="67"/>
        <v>0</v>
      </c>
      <c r="FJ54" s="47">
        <f t="shared" si="68"/>
        <v>0</v>
      </c>
      <c r="FK54" s="47">
        <f t="shared" si="69"/>
        <v>0</v>
      </c>
      <c r="FL54" s="47">
        <f>SUM(FD54:FK54)</f>
        <v>0.01436208259609231</v>
      </c>
      <c r="FM54" s="47">
        <f>SUM(EW54:FK54)</f>
        <v>1</v>
      </c>
      <c r="FN54" s="47">
        <f t="shared" si="36"/>
        <v>0.42350261642133796</v>
      </c>
      <c r="FO54" s="47"/>
      <c r="FP54" s="45">
        <f t="shared" si="70"/>
        <v>0.07214923013213868</v>
      </c>
      <c r="FQ54" s="44">
        <f t="shared" si="71"/>
        <v>0.35135338628919927</v>
      </c>
      <c r="FR54" s="44">
        <f t="shared" si="72"/>
        <v>0</v>
      </c>
      <c r="FS54" s="46">
        <f t="shared" si="73"/>
        <v>0.42350261642133796</v>
      </c>
      <c r="FT54" s="44">
        <f t="shared" si="74"/>
        <v>0.15542295674434364</v>
      </c>
      <c r="FU54" s="44">
        <f t="shared" si="75"/>
        <v>0.11788954560855325</v>
      </c>
      <c r="FV54" s="44">
        <f t="shared" si="76"/>
        <v>0.2012197417460377</v>
      </c>
      <c r="FW54" s="44">
        <f t="shared" si="77"/>
        <v>0.06921281481760343</v>
      </c>
      <c r="FX54" s="44">
        <f t="shared" si="78"/>
        <v>0.0183902420660317</v>
      </c>
      <c r="FY54" s="46">
        <f t="shared" si="37"/>
        <v>0.01436208259609231</v>
      </c>
      <c r="FZ54" s="46">
        <f>SUM(FS54:FY54)</f>
        <v>1</v>
      </c>
      <c r="GA54" s="84"/>
      <c r="GB54" s="45">
        <f t="shared" si="38"/>
        <v>-0.07162985410922941</v>
      </c>
      <c r="GC54" s="44">
        <f t="shared" si="39"/>
        <v>0.028942003459194843</v>
      </c>
      <c r="GD54" s="44">
        <f t="shared" si="40"/>
        <v>-0.026484612880369213</v>
      </c>
      <c r="GE54" s="46">
        <f t="shared" si="41"/>
        <v>-0.0691724635304038</v>
      </c>
      <c r="GF54" s="44">
        <f t="shared" si="42"/>
        <v>0.004290227278057418</v>
      </c>
      <c r="GG54" s="44">
        <f t="shared" si="43"/>
        <v>-0.01470586985325184</v>
      </c>
      <c r="GH54" s="44">
        <f t="shared" si="44"/>
        <v>0.04045450303981968</v>
      </c>
      <c r="GI54" s="44">
        <f t="shared" si="45"/>
        <v>0.019001206016209297</v>
      </c>
      <c r="GJ54" s="44">
        <f t="shared" si="46"/>
        <v>0.010538693779009733</v>
      </c>
      <c r="GK54" s="46">
        <f t="shared" si="47"/>
        <v>0.009593703270559441</v>
      </c>
      <c r="GL54" s="47"/>
      <c r="GM54" s="40"/>
      <c r="GN54" s="46">
        <f t="shared" si="48"/>
        <v>-0.09811446698959862</v>
      </c>
      <c r="GO54" s="46">
        <v>0.028942003459194843</v>
      </c>
      <c r="GP54" s="46">
        <f t="shared" si="49"/>
        <v>-0.06917246353040378</v>
      </c>
    </row>
    <row r="55" spans="1:198" ht="12" hidden="1" outlineLevel="2">
      <c r="A55" s="3">
        <v>298</v>
      </c>
      <c r="B55" s="1">
        <v>300</v>
      </c>
      <c r="C55" s="1">
        <v>1</v>
      </c>
      <c r="E55" s="147">
        <v>42008</v>
      </c>
      <c r="F55" s="40" t="s">
        <v>177</v>
      </c>
      <c r="G55" s="42">
        <v>26724</v>
      </c>
      <c r="H55" s="41">
        <v>24777</v>
      </c>
      <c r="I55" s="43">
        <v>23755</v>
      </c>
      <c r="J55" s="40"/>
      <c r="K55" s="41">
        <v>3310</v>
      </c>
      <c r="L55" s="41"/>
      <c r="M55" s="41"/>
      <c r="N55" s="40">
        <v>3310</v>
      </c>
      <c r="O55" s="41">
        <v>7540</v>
      </c>
      <c r="P55" s="41">
        <v>700</v>
      </c>
      <c r="Q55" s="41"/>
      <c r="R55" s="41">
        <v>8240</v>
      </c>
      <c r="S55" s="40">
        <v>11550</v>
      </c>
      <c r="T55" s="42"/>
      <c r="U55" s="41">
        <v>3600</v>
      </c>
      <c r="V55" s="41"/>
      <c r="W55" s="43"/>
      <c r="X55" s="41">
        <v>3600</v>
      </c>
      <c r="Y55" s="42"/>
      <c r="Z55" s="43">
        <v>2728</v>
      </c>
      <c r="AA55" s="40">
        <v>2728</v>
      </c>
      <c r="AB55" s="41"/>
      <c r="AC55" s="41">
        <v>4161</v>
      </c>
      <c r="AD55" s="40">
        <v>4161</v>
      </c>
      <c r="AE55" s="42"/>
      <c r="AF55" s="43">
        <v>1424</v>
      </c>
      <c r="AG55" s="40">
        <v>1424</v>
      </c>
      <c r="AH55" s="41">
        <v>29</v>
      </c>
      <c r="AI55" s="41">
        <v>177</v>
      </c>
      <c r="AJ55" s="41"/>
      <c r="AK55" s="41"/>
      <c r="AL55" s="40">
        <v>206</v>
      </c>
      <c r="AM55" s="42"/>
      <c r="AN55" s="41"/>
      <c r="AO55" s="41"/>
      <c r="AP55" s="41"/>
      <c r="AQ55" s="43">
        <v>86</v>
      </c>
      <c r="AR55" s="43">
        <v>86</v>
      </c>
      <c r="AS55" s="41"/>
      <c r="AT55" s="45">
        <v>0.13933908650810356</v>
      </c>
      <c r="AU55" s="44">
        <v>0.3174068617133235</v>
      </c>
      <c r="AV55" s="44">
        <v>0.02946748053041465</v>
      </c>
      <c r="AW55" s="46">
        <f t="shared" si="0"/>
        <v>0.4862134287518417</v>
      </c>
      <c r="AX55" s="44">
        <v>0.15154704272784678</v>
      </c>
      <c r="AY55" s="44">
        <v>0.11483898126710167</v>
      </c>
      <c r="AZ55" s="44">
        <v>0.17516312355293623</v>
      </c>
      <c r="BA55" s="44">
        <v>0.05994527467901494</v>
      </c>
      <c r="BB55" s="44">
        <v>0.007451062934119133</v>
      </c>
      <c r="BC55" s="46">
        <f t="shared" si="30"/>
        <v>0.004841086087139623</v>
      </c>
      <c r="BD55" s="46"/>
      <c r="BE55" s="40"/>
      <c r="BF55" s="40"/>
      <c r="BG55" s="18"/>
      <c r="BH55" s="18"/>
      <c r="BI55" s="19">
        <v>24162</v>
      </c>
      <c r="BJ55" s="40"/>
      <c r="BK55" s="18">
        <v>4586</v>
      </c>
      <c r="BL55" s="18">
        <v>6722</v>
      </c>
      <c r="BM55" s="18">
        <v>2469</v>
      </c>
      <c r="BN55" s="18">
        <v>0</v>
      </c>
      <c r="BO55" s="18">
        <v>2592</v>
      </c>
      <c r="BP55" s="18">
        <v>1797</v>
      </c>
      <c r="BQ55" s="18">
        <v>5338</v>
      </c>
      <c r="BR55" s="18">
        <v>236</v>
      </c>
      <c r="BS55" s="18">
        <v>338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84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9"/>
      <c r="CL55" s="17">
        <v>2469</v>
      </c>
      <c r="CM55" s="20">
        <v>6722</v>
      </c>
      <c r="CN55" s="18">
        <v>9191</v>
      </c>
      <c r="CO55" s="19">
        <v>236</v>
      </c>
      <c r="CP55" s="19">
        <v>338</v>
      </c>
      <c r="CQ55" s="19">
        <f t="shared" si="31"/>
        <v>0</v>
      </c>
      <c r="CR55" s="19">
        <f t="shared" si="32"/>
        <v>0</v>
      </c>
      <c r="CS55" s="18">
        <v>4586</v>
      </c>
      <c r="CT55" s="18">
        <v>2592</v>
      </c>
      <c r="CU55" s="18">
        <v>1797</v>
      </c>
      <c r="CV55" s="18"/>
      <c r="CW55" s="18">
        <v>5338</v>
      </c>
      <c r="CX55" s="19">
        <f t="shared" si="33"/>
        <v>84</v>
      </c>
      <c r="CY55" s="40"/>
      <c r="CZ55" s="58">
        <v>0.10218524956543333</v>
      </c>
      <c r="DA55" s="58">
        <v>0.27820544656899265</v>
      </c>
      <c r="DB55" s="58"/>
      <c r="DC55" s="49">
        <v>0.38039069613442594</v>
      </c>
      <c r="DD55" s="82">
        <v>0.18980216869464447</v>
      </c>
      <c r="DE55" s="82">
        <v>0.10727588775763595</v>
      </c>
      <c r="DF55" s="58">
        <v>0.22092542008111912</v>
      </c>
      <c r="DG55" s="26">
        <v>0.07437298236900919</v>
      </c>
      <c r="DH55" s="58">
        <v>0.009767403360648953</v>
      </c>
      <c r="DI55" s="49">
        <v>0</v>
      </c>
      <c r="DJ55" s="49">
        <v>0.013988908202963331</v>
      </c>
      <c r="DK55" s="82">
        <f t="shared" si="52"/>
        <v>0</v>
      </c>
      <c r="DL55" s="58">
        <f t="shared" si="53"/>
        <v>0</v>
      </c>
      <c r="DM55" s="49">
        <f t="shared" si="34"/>
        <v>0.003476533399553017</v>
      </c>
      <c r="DN55" s="41"/>
      <c r="DO55" s="82">
        <v>-0.03715383694267023</v>
      </c>
      <c r="DP55" s="26">
        <v>-0.03920141514433084</v>
      </c>
      <c r="DQ55" s="26">
        <f t="shared" si="35"/>
        <v>-0.02946748053041465</v>
      </c>
      <c r="DR55" s="48">
        <f t="shared" si="54"/>
        <v>-0.07635525208700107</v>
      </c>
      <c r="DS55" s="14">
        <f t="shared" si="79"/>
        <v>-0.10582273261741572</v>
      </c>
      <c r="DT55" s="26">
        <v>0.0023163404265298193</v>
      </c>
      <c r="DU55" s="58">
        <v>0.0382551259667977</v>
      </c>
      <c r="DV55" s="49">
        <v>-0.007563093509465713</v>
      </c>
      <c r="DW55" s="58">
        <v>0.014427707689994247</v>
      </c>
      <c r="DX55" s="49">
        <v>0.006864614180528535</v>
      </c>
      <c r="DY55" s="26">
        <f t="shared" si="80"/>
        <v>0.045762296528182894</v>
      </c>
      <c r="DZ55" s="40"/>
      <c r="EA55" s="40"/>
      <c r="EB55" s="42">
        <v>27156</v>
      </c>
      <c r="EC55" s="42">
        <v>25676</v>
      </c>
      <c r="ED55" s="42">
        <v>24400</v>
      </c>
      <c r="EE55" s="42">
        <v>1620</v>
      </c>
      <c r="EF55" s="41">
        <v>1831</v>
      </c>
      <c r="EG55" s="41">
        <v>3638</v>
      </c>
      <c r="EH55" s="40">
        <v>2757</v>
      </c>
      <c r="EI55" s="42">
        <v>8851</v>
      </c>
      <c r="EJ55" s="41">
        <v>4982</v>
      </c>
      <c r="EK55" s="41">
        <v>413</v>
      </c>
      <c r="EL55" s="41">
        <v>81</v>
      </c>
      <c r="EM55" s="43">
        <v>33</v>
      </c>
      <c r="EN55" s="40">
        <v>157</v>
      </c>
      <c r="EO55" s="40">
        <v>17</v>
      </c>
      <c r="EP55" s="40">
        <v>20</v>
      </c>
      <c r="EQ55" s="40"/>
      <c r="ER55" s="40"/>
      <c r="ES55" s="40"/>
      <c r="ET55" s="40">
        <f>SUM(EL55:ES55)</f>
        <v>308</v>
      </c>
      <c r="EU55" s="40">
        <f>SUM(EE55:EK55)+ET55</f>
        <v>24400</v>
      </c>
      <c r="EV55" s="40"/>
      <c r="EW55" s="45">
        <f t="shared" si="55"/>
        <v>0.06639344262295081</v>
      </c>
      <c r="EX55" s="44">
        <f t="shared" si="56"/>
        <v>0.07504098360655738</v>
      </c>
      <c r="EY55" s="44">
        <f t="shared" si="57"/>
        <v>0.1490983606557377</v>
      </c>
      <c r="EZ55" s="46">
        <f t="shared" si="58"/>
        <v>0.11299180327868852</v>
      </c>
      <c r="FA55" s="84">
        <f t="shared" si="59"/>
        <v>0.3627459016393443</v>
      </c>
      <c r="FB55" s="57">
        <f t="shared" si="60"/>
        <v>0.20418032786885246</v>
      </c>
      <c r="FC55" s="57">
        <f t="shared" si="61"/>
        <v>0.016926229508196722</v>
      </c>
      <c r="FD55" s="57">
        <f t="shared" si="62"/>
        <v>0.003319672131147541</v>
      </c>
      <c r="FE55" s="48">
        <f t="shared" si="63"/>
        <v>0.0013524590163934427</v>
      </c>
      <c r="FF55" s="47">
        <f t="shared" si="64"/>
        <v>0.006434426229508196</v>
      </c>
      <c r="FG55" s="47">
        <f t="shared" si="65"/>
        <v>0.0006967213114754099</v>
      </c>
      <c r="FH55" s="47">
        <f t="shared" si="66"/>
        <v>0.000819672131147541</v>
      </c>
      <c r="FI55" s="47">
        <f t="shared" si="67"/>
        <v>0</v>
      </c>
      <c r="FJ55" s="47">
        <f t="shared" si="68"/>
        <v>0</v>
      </c>
      <c r="FK55" s="47">
        <f t="shared" si="69"/>
        <v>0</v>
      </c>
      <c r="FL55" s="47">
        <f>SUM(FD55:FK55)</f>
        <v>0.012622950819672131</v>
      </c>
      <c r="FM55" s="47">
        <f>SUM(EW55:FK55)</f>
        <v>0.9999999999999999</v>
      </c>
      <c r="FN55" s="47">
        <f t="shared" si="36"/>
        <v>0.43778688524590165</v>
      </c>
      <c r="FO55" s="47"/>
      <c r="FP55" s="45">
        <f t="shared" si="70"/>
        <v>0.07504098360655738</v>
      </c>
      <c r="FQ55" s="44">
        <f t="shared" si="71"/>
        <v>0.3627459016393443</v>
      </c>
      <c r="FR55" s="44">
        <f t="shared" si="72"/>
        <v>0</v>
      </c>
      <c r="FS55" s="46">
        <f t="shared" si="73"/>
        <v>0.43778688524590165</v>
      </c>
      <c r="FT55" s="44">
        <f t="shared" si="74"/>
        <v>0.1490983606557377</v>
      </c>
      <c r="FU55" s="44">
        <f t="shared" si="75"/>
        <v>0.11299180327868852</v>
      </c>
      <c r="FV55" s="44">
        <f t="shared" si="76"/>
        <v>0.20418032786885246</v>
      </c>
      <c r="FW55" s="44">
        <f t="shared" si="77"/>
        <v>0.06639344262295081</v>
      </c>
      <c r="FX55" s="44">
        <f t="shared" si="78"/>
        <v>0.016926229508196722</v>
      </c>
      <c r="FY55" s="46">
        <f t="shared" si="37"/>
        <v>0.012622950819672131</v>
      </c>
      <c r="FZ55" s="46">
        <f>SUM(FS55:FY55)</f>
        <v>0.9999999999999999</v>
      </c>
      <c r="GA55" s="84"/>
      <c r="GB55" s="45">
        <f t="shared" si="38"/>
        <v>-0.06429810290154618</v>
      </c>
      <c r="GC55" s="44">
        <f t="shared" si="39"/>
        <v>0.045339039926020785</v>
      </c>
      <c r="GD55" s="44">
        <f t="shared" si="40"/>
        <v>-0.02946748053041465</v>
      </c>
      <c r="GE55" s="46">
        <f t="shared" si="41"/>
        <v>-0.048426543505940056</v>
      </c>
      <c r="GF55" s="44">
        <f t="shared" si="42"/>
        <v>-0.0024486820721090763</v>
      </c>
      <c r="GG55" s="44">
        <f t="shared" si="43"/>
        <v>-0.0018471779884131484</v>
      </c>
      <c r="GH55" s="44">
        <f t="shared" si="44"/>
        <v>0.02901720431591623</v>
      </c>
      <c r="GI55" s="44">
        <f t="shared" si="45"/>
        <v>0.006448167943935872</v>
      </c>
      <c r="GJ55" s="44">
        <f t="shared" si="46"/>
        <v>0.009475166574077588</v>
      </c>
      <c r="GK55" s="46">
        <f t="shared" si="47"/>
        <v>0.007781864732532508</v>
      </c>
      <c r="GL55" s="47"/>
      <c r="GM55" s="40"/>
      <c r="GN55" s="46">
        <f t="shared" si="48"/>
        <v>-0.09376558343196083</v>
      </c>
      <c r="GO55" s="46">
        <v>0.045339039926020785</v>
      </c>
      <c r="GP55" s="46">
        <f t="shared" si="49"/>
        <v>-0.04842654350594004</v>
      </c>
    </row>
    <row r="56" spans="1:198" ht="12" hidden="1" outlineLevel="2">
      <c r="A56" s="3">
        <v>301</v>
      </c>
      <c r="B56" s="1">
        <v>303</v>
      </c>
      <c r="C56" s="1">
        <v>1</v>
      </c>
      <c r="E56" s="147">
        <v>42025</v>
      </c>
      <c r="F56" s="40" t="s">
        <v>178</v>
      </c>
      <c r="G56" s="42">
        <v>37445</v>
      </c>
      <c r="H56" s="41">
        <v>34688</v>
      </c>
      <c r="I56" s="43">
        <v>32841</v>
      </c>
      <c r="J56" s="40"/>
      <c r="K56" s="41">
        <v>3602</v>
      </c>
      <c r="L56" s="41"/>
      <c r="M56" s="41"/>
      <c r="N56" s="40">
        <v>3602</v>
      </c>
      <c r="O56" s="41">
        <v>9957</v>
      </c>
      <c r="P56" s="41">
        <v>1062</v>
      </c>
      <c r="Q56" s="41"/>
      <c r="R56" s="41">
        <v>11019</v>
      </c>
      <c r="S56" s="40">
        <v>14621</v>
      </c>
      <c r="T56" s="42"/>
      <c r="U56" s="41">
        <v>5354</v>
      </c>
      <c r="V56" s="41"/>
      <c r="W56" s="43"/>
      <c r="X56" s="41">
        <v>5354</v>
      </c>
      <c r="Y56" s="42"/>
      <c r="Z56" s="43">
        <v>3707</v>
      </c>
      <c r="AA56" s="40">
        <v>3707</v>
      </c>
      <c r="AB56" s="41"/>
      <c r="AC56" s="41">
        <v>5120</v>
      </c>
      <c r="AD56" s="40">
        <v>5120</v>
      </c>
      <c r="AE56" s="42"/>
      <c r="AF56" s="43">
        <v>2044</v>
      </c>
      <c r="AG56" s="40">
        <v>2044</v>
      </c>
      <c r="AH56" s="41">
        <v>61</v>
      </c>
      <c r="AI56" s="41">
        <v>241</v>
      </c>
      <c r="AJ56" s="41"/>
      <c r="AK56" s="41"/>
      <c r="AL56" s="40">
        <v>302</v>
      </c>
      <c r="AM56" s="42"/>
      <c r="AN56" s="41"/>
      <c r="AO56" s="41"/>
      <c r="AP56" s="41"/>
      <c r="AQ56" s="43">
        <v>1693</v>
      </c>
      <c r="AR56" s="43">
        <v>1693</v>
      </c>
      <c r="AS56" s="41"/>
      <c r="AT56" s="45">
        <v>0.10967997320422643</v>
      </c>
      <c r="AU56" s="44">
        <v>0.3031880880606559</v>
      </c>
      <c r="AV56" s="44">
        <v>0.03233762674705399</v>
      </c>
      <c r="AW56" s="46">
        <f t="shared" si="0"/>
        <v>0.4452056880119363</v>
      </c>
      <c r="AX56" s="44">
        <v>0.16302792241405561</v>
      </c>
      <c r="AY56" s="44">
        <v>0.11287719618769221</v>
      </c>
      <c r="AZ56" s="44">
        <v>0.15590268262233184</v>
      </c>
      <c r="BA56" s="44">
        <v>0.06223927407813404</v>
      </c>
      <c r="BB56" s="44">
        <v>0.007338387990621479</v>
      </c>
      <c r="BC56" s="46">
        <f t="shared" si="30"/>
        <v>0.05340884869522855</v>
      </c>
      <c r="BD56" s="46"/>
      <c r="BE56" s="40"/>
      <c r="BF56" s="40"/>
      <c r="BG56" s="18"/>
      <c r="BH56" s="18"/>
      <c r="BI56" s="19">
        <v>33886</v>
      </c>
      <c r="BJ56" s="40"/>
      <c r="BK56" s="18">
        <v>6747</v>
      </c>
      <c r="BL56" s="18">
        <v>9022</v>
      </c>
      <c r="BM56" s="18">
        <v>2529</v>
      </c>
      <c r="BN56" s="18">
        <v>0</v>
      </c>
      <c r="BO56" s="18">
        <v>2638</v>
      </c>
      <c r="BP56" s="18">
        <v>2804</v>
      </c>
      <c r="BQ56" s="18">
        <v>6205</v>
      </c>
      <c r="BR56" s="18">
        <v>311</v>
      </c>
      <c r="BS56" s="18">
        <v>430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3200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9"/>
      <c r="CL56" s="17">
        <v>2529</v>
      </c>
      <c r="CM56" s="20">
        <v>9022</v>
      </c>
      <c r="CN56" s="18">
        <v>11551</v>
      </c>
      <c r="CO56" s="19">
        <v>311</v>
      </c>
      <c r="CP56" s="19">
        <v>430</v>
      </c>
      <c r="CQ56" s="19">
        <f t="shared" si="31"/>
        <v>0</v>
      </c>
      <c r="CR56" s="19">
        <f t="shared" si="32"/>
        <v>0</v>
      </c>
      <c r="CS56" s="18">
        <v>6747</v>
      </c>
      <c r="CT56" s="18">
        <v>2638</v>
      </c>
      <c r="CU56" s="18">
        <v>2804</v>
      </c>
      <c r="CV56" s="18"/>
      <c r="CW56" s="18">
        <v>6205</v>
      </c>
      <c r="CX56" s="19">
        <f t="shared" si="33"/>
        <v>3200</v>
      </c>
      <c r="CY56" s="40"/>
      <c r="CZ56" s="58">
        <v>0.07463259163076197</v>
      </c>
      <c r="DA56" s="58">
        <v>0.26624564716992266</v>
      </c>
      <c r="DB56" s="58"/>
      <c r="DC56" s="49">
        <v>0.34087823880068463</v>
      </c>
      <c r="DD56" s="82">
        <v>0.19910877648586436</v>
      </c>
      <c r="DE56" s="82">
        <v>0.07784925928111905</v>
      </c>
      <c r="DF56" s="58">
        <v>0.18311397037124477</v>
      </c>
      <c r="DG56" s="26">
        <v>0.08274803753762616</v>
      </c>
      <c r="DH56" s="58">
        <v>0.009177831552853686</v>
      </c>
      <c r="DI56" s="49">
        <v>0</v>
      </c>
      <c r="DJ56" s="49">
        <v>0.012689606327096736</v>
      </c>
      <c r="DK56" s="82">
        <f t="shared" si="52"/>
        <v>0</v>
      </c>
      <c r="DL56" s="58">
        <f t="shared" si="53"/>
        <v>0</v>
      </c>
      <c r="DM56" s="49">
        <f t="shared" si="34"/>
        <v>0.09443427964351059</v>
      </c>
      <c r="DN56" s="41"/>
      <c r="DO56" s="82">
        <v>-0.03504738157346446</v>
      </c>
      <c r="DP56" s="26">
        <v>-0.03694244089073323</v>
      </c>
      <c r="DQ56" s="26">
        <f t="shared" si="35"/>
        <v>-0.03233762674705399</v>
      </c>
      <c r="DR56" s="48">
        <f t="shared" si="54"/>
        <v>-0.07198982246419769</v>
      </c>
      <c r="DS56" s="14">
        <f t="shared" si="79"/>
        <v>-0.10432744921125167</v>
      </c>
      <c r="DT56" s="26">
        <v>0.0018394435622322066</v>
      </c>
      <c r="DU56" s="58">
        <v>0.03608085407180875</v>
      </c>
      <c r="DV56" s="49">
        <v>-0.03502793690657316</v>
      </c>
      <c r="DW56" s="58">
        <v>0.020508763459492124</v>
      </c>
      <c r="DX56" s="49">
        <v>-0.014519173447081035</v>
      </c>
      <c r="DY56" s="26">
        <f t="shared" si="80"/>
        <v>0.027211287748912932</v>
      </c>
      <c r="DZ56" s="40"/>
      <c r="EA56" s="40"/>
      <c r="EB56" s="42">
        <v>38339</v>
      </c>
      <c r="EC56" s="42">
        <v>35858</v>
      </c>
      <c r="ED56" s="42">
        <v>34093</v>
      </c>
      <c r="EE56" s="42">
        <v>2456</v>
      </c>
      <c r="EF56" s="41">
        <v>1958</v>
      </c>
      <c r="EG56" s="41">
        <v>7922</v>
      </c>
      <c r="EH56" s="40">
        <v>3746</v>
      </c>
      <c r="EI56" s="42">
        <v>11426</v>
      </c>
      <c r="EJ56" s="41">
        <v>5579</v>
      </c>
      <c r="EK56" s="41">
        <v>603</v>
      </c>
      <c r="EL56" s="41">
        <v>74</v>
      </c>
      <c r="EM56" s="43">
        <v>37</v>
      </c>
      <c r="EN56" s="40">
        <v>211</v>
      </c>
      <c r="EO56" s="40">
        <v>52</v>
      </c>
      <c r="EP56" s="40">
        <v>29</v>
      </c>
      <c r="EQ56" s="40"/>
      <c r="ER56" s="40"/>
      <c r="ES56" s="40"/>
      <c r="ET56" s="40">
        <f>SUM(EL56:ES56)</f>
        <v>403</v>
      </c>
      <c r="EU56" s="40">
        <f>SUM(EE56:EK56)+ET56</f>
        <v>34093</v>
      </c>
      <c r="EV56" s="40"/>
      <c r="EW56" s="45">
        <f t="shared" si="55"/>
        <v>0.07203824832076966</v>
      </c>
      <c r="EX56" s="44">
        <f t="shared" si="56"/>
        <v>0.05743114422315431</v>
      </c>
      <c r="EY56" s="44">
        <f t="shared" si="57"/>
        <v>0.23236441498254773</v>
      </c>
      <c r="EZ56" s="46">
        <f t="shared" si="58"/>
        <v>0.10987592760977327</v>
      </c>
      <c r="FA56" s="84">
        <f t="shared" si="59"/>
        <v>0.33514211128384125</v>
      </c>
      <c r="FB56" s="57">
        <f t="shared" si="60"/>
        <v>0.16364063004135745</v>
      </c>
      <c r="FC56" s="57">
        <f t="shared" si="61"/>
        <v>0.017686915202534244</v>
      </c>
      <c r="FD56" s="57">
        <f t="shared" si="62"/>
        <v>0.002170533540609509</v>
      </c>
      <c r="FE56" s="48">
        <f t="shared" si="63"/>
        <v>0.0010852667703047545</v>
      </c>
      <c r="FF56" s="47">
        <f t="shared" si="64"/>
        <v>0.006188953744170358</v>
      </c>
      <c r="FG56" s="47">
        <f t="shared" si="65"/>
        <v>0.0015252397852931687</v>
      </c>
      <c r="FH56" s="47">
        <f t="shared" si="66"/>
        <v>0.0008506144956442671</v>
      </c>
      <c r="FI56" s="47">
        <f t="shared" si="67"/>
        <v>0</v>
      </c>
      <c r="FJ56" s="47">
        <f t="shared" si="68"/>
        <v>0</v>
      </c>
      <c r="FK56" s="47">
        <f t="shared" si="69"/>
        <v>0</v>
      </c>
      <c r="FL56" s="47">
        <f>SUM(FD56:FK56)</f>
        <v>0.011820608336022055</v>
      </c>
      <c r="FM56" s="47">
        <f>SUM(EW56:FK56)</f>
        <v>1</v>
      </c>
      <c r="FN56" s="47">
        <f t="shared" si="36"/>
        <v>0.39257325550699557</v>
      </c>
      <c r="FO56" s="47"/>
      <c r="FP56" s="45">
        <f t="shared" si="70"/>
        <v>0.05743114422315431</v>
      </c>
      <c r="FQ56" s="44">
        <f t="shared" si="71"/>
        <v>0.33514211128384125</v>
      </c>
      <c r="FR56" s="44">
        <f t="shared" si="72"/>
        <v>0</v>
      </c>
      <c r="FS56" s="46">
        <f t="shared" si="73"/>
        <v>0.39257325550699557</v>
      </c>
      <c r="FT56" s="44">
        <f t="shared" si="74"/>
        <v>0.23236441498254773</v>
      </c>
      <c r="FU56" s="44">
        <f t="shared" si="75"/>
        <v>0.10987592760977327</v>
      </c>
      <c r="FV56" s="44">
        <f t="shared" si="76"/>
        <v>0.16364063004135745</v>
      </c>
      <c r="FW56" s="44">
        <f t="shared" si="77"/>
        <v>0.07203824832076966</v>
      </c>
      <c r="FX56" s="44">
        <f t="shared" si="78"/>
        <v>0.017686915202534244</v>
      </c>
      <c r="FY56" s="46">
        <f t="shared" si="37"/>
        <v>0.011820608336022055</v>
      </c>
      <c r="FZ56" s="46">
        <f>SUM(FS56:FY56)</f>
        <v>1</v>
      </c>
      <c r="GA56" s="84"/>
      <c r="GB56" s="45">
        <f t="shared" si="38"/>
        <v>-0.05224882898107212</v>
      </c>
      <c r="GC56" s="44">
        <f t="shared" si="39"/>
        <v>0.03195402322318536</v>
      </c>
      <c r="GD56" s="44">
        <f t="shared" si="40"/>
        <v>-0.03233762674705399</v>
      </c>
      <c r="GE56" s="46">
        <f t="shared" si="41"/>
        <v>-0.05263243250494071</v>
      </c>
      <c r="GF56" s="44">
        <f t="shared" si="42"/>
        <v>0.06933649256849211</v>
      </c>
      <c r="GG56" s="44">
        <f t="shared" si="43"/>
        <v>-0.0030012685779189363</v>
      </c>
      <c r="GH56" s="44">
        <f t="shared" si="44"/>
        <v>0.007737947419025615</v>
      </c>
      <c r="GI56" s="44">
        <f t="shared" si="45"/>
        <v>0.009798974242635622</v>
      </c>
      <c r="GJ56" s="44">
        <f t="shared" si="46"/>
        <v>0.010348527211912765</v>
      </c>
      <c r="GK56" s="46">
        <f t="shared" si="47"/>
        <v>-0.041588240359206496</v>
      </c>
      <c r="GL56" s="47"/>
      <c r="GM56" s="40"/>
      <c r="GN56" s="46">
        <f t="shared" si="48"/>
        <v>-0.0845864557281261</v>
      </c>
      <c r="GO56" s="46">
        <v>0.03195402322318536</v>
      </c>
      <c r="GP56" s="46">
        <f t="shared" si="49"/>
        <v>-0.05263243250494075</v>
      </c>
    </row>
    <row r="57" spans="1:198" ht="12" hidden="1" outlineLevel="2">
      <c r="A57" s="3">
        <v>305</v>
      </c>
      <c r="B57" s="1">
        <v>307</v>
      </c>
      <c r="C57" s="1">
        <v>1</v>
      </c>
      <c r="E57" s="147">
        <v>42028</v>
      </c>
      <c r="F57" s="40" t="s">
        <v>179</v>
      </c>
      <c r="G57" s="42">
        <v>26984</v>
      </c>
      <c r="H57" s="41">
        <v>24775</v>
      </c>
      <c r="I57" s="43">
        <v>23416</v>
      </c>
      <c r="J57" s="40"/>
      <c r="K57" s="41">
        <v>3244</v>
      </c>
      <c r="L57" s="41"/>
      <c r="M57" s="41"/>
      <c r="N57" s="40">
        <v>3244</v>
      </c>
      <c r="O57" s="41">
        <v>6796</v>
      </c>
      <c r="P57" s="41">
        <v>664</v>
      </c>
      <c r="Q57" s="41"/>
      <c r="R57" s="41">
        <v>7460</v>
      </c>
      <c r="S57" s="40">
        <v>10704</v>
      </c>
      <c r="T57" s="42"/>
      <c r="U57" s="41">
        <v>4893</v>
      </c>
      <c r="V57" s="41"/>
      <c r="W57" s="43"/>
      <c r="X57" s="41">
        <v>4893</v>
      </c>
      <c r="Y57" s="42"/>
      <c r="Z57" s="43">
        <v>2580</v>
      </c>
      <c r="AA57" s="40">
        <v>2580</v>
      </c>
      <c r="AB57" s="41"/>
      <c r="AC57" s="41">
        <v>4014</v>
      </c>
      <c r="AD57" s="40">
        <v>4014</v>
      </c>
      <c r="AE57" s="42"/>
      <c r="AF57" s="43">
        <v>910</v>
      </c>
      <c r="AG57" s="40">
        <v>910</v>
      </c>
      <c r="AH57" s="41">
        <v>45</v>
      </c>
      <c r="AI57" s="41">
        <v>185</v>
      </c>
      <c r="AJ57" s="41"/>
      <c r="AK57" s="41"/>
      <c r="AL57" s="40">
        <v>230</v>
      </c>
      <c r="AM57" s="42"/>
      <c r="AN57" s="41"/>
      <c r="AO57" s="41"/>
      <c r="AP57" s="41"/>
      <c r="AQ57" s="43">
        <v>85</v>
      </c>
      <c r="AR57" s="43">
        <v>85</v>
      </c>
      <c r="AS57" s="41"/>
      <c r="AT57" s="45">
        <v>0.13853775196446874</v>
      </c>
      <c r="AU57" s="44">
        <v>0.29022890331397333</v>
      </c>
      <c r="AV57" s="44">
        <v>0.0283566791937137</v>
      </c>
      <c r="AW57" s="46">
        <f t="shared" si="0"/>
        <v>0.45712333447215575</v>
      </c>
      <c r="AX57" s="44">
        <v>0.2089596856850017</v>
      </c>
      <c r="AY57" s="44">
        <v>0.11018107277075503</v>
      </c>
      <c r="AZ57" s="44">
        <v>0.1714212504270584</v>
      </c>
      <c r="BA57" s="44">
        <v>0.03886231636487872</v>
      </c>
      <c r="BB57" s="44">
        <v>0.007900580799453365</v>
      </c>
      <c r="BC57" s="46">
        <f t="shared" si="30"/>
        <v>0.005551759480696972</v>
      </c>
      <c r="BD57" s="46"/>
      <c r="BE57" s="40"/>
      <c r="BF57" s="40"/>
      <c r="BG57" s="18"/>
      <c r="BH57" s="18"/>
      <c r="BI57" s="19">
        <v>23591</v>
      </c>
      <c r="BJ57" s="40"/>
      <c r="BK57" s="18">
        <v>7346</v>
      </c>
      <c r="BL57" s="18">
        <v>5643</v>
      </c>
      <c r="BM57" s="18">
        <v>1955</v>
      </c>
      <c r="BN57" s="18">
        <v>0</v>
      </c>
      <c r="BO57" s="18">
        <v>2117</v>
      </c>
      <c r="BP57" s="18">
        <v>1010</v>
      </c>
      <c r="BQ57" s="18">
        <v>5058</v>
      </c>
      <c r="BR57" s="18">
        <v>150</v>
      </c>
      <c r="BS57" s="18">
        <v>189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123</v>
      </c>
      <c r="CC57" s="18"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9"/>
      <c r="CL57" s="17">
        <v>1955</v>
      </c>
      <c r="CM57" s="20">
        <v>5643</v>
      </c>
      <c r="CN57" s="18">
        <v>7598</v>
      </c>
      <c r="CO57" s="19">
        <v>150</v>
      </c>
      <c r="CP57" s="19">
        <v>189</v>
      </c>
      <c r="CQ57" s="19">
        <f t="shared" si="31"/>
        <v>0</v>
      </c>
      <c r="CR57" s="19">
        <f t="shared" si="32"/>
        <v>0</v>
      </c>
      <c r="CS57" s="18">
        <v>7346</v>
      </c>
      <c r="CT57" s="18">
        <v>2117</v>
      </c>
      <c r="CU57" s="18">
        <v>1010</v>
      </c>
      <c r="CV57" s="18"/>
      <c r="CW57" s="18">
        <v>5058</v>
      </c>
      <c r="CX57" s="19">
        <f t="shared" si="33"/>
        <v>123</v>
      </c>
      <c r="CY57" s="40"/>
      <c r="CZ57" s="58">
        <v>0.08287058624051545</v>
      </c>
      <c r="DA57" s="58">
        <v>0.2392013903607308</v>
      </c>
      <c r="DB57" s="58"/>
      <c r="DC57" s="49">
        <v>0.32207197660124626</v>
      </c>
      <c r="DD57" s="82">
        <v>0.31138993684032046</v>
      </c>
      <c r="DE57" s="82">
        <v>0.08973761180111059</v>
      </c>
      <c r="DF57" s="58">
        <v>0.21440379805858167</v>
      </c>
      <c r="DG57" s="26">
        <v>0.04281293713704379</v>
      </c>
      <c r="DH57" s="58">
        <v>0.006358357000551058</v>
      </c>
      <c r="DI57" s="49">
        <v>0</v>
      </c>
      <c r="DJ57" s="49">
        <v>0.008011529820694332</v>
      </c>
      <c r="DK57" s="82">
        <f t="shared" si="52"/>
        <v>0</v>
      </c>
      <c r="DL57" s="58">
        <f t="shared" si="53"/>
        <v>0</v>
      </c>
      <c r="DM57" s="49">
        <f t="shared" si="34"/>
        <v>0.005213852740451867</v>
      </c>
      <c r="DN57" s="41"/>
      <c r="DO57" s="82">
        <v>-0.05566716572395329</v>
      </c>
      <c r="DP57" s="26">
        <v>-0.05102751295324254</v>
      </c>
      <c r="DQ57" s="26">
        <f t="shared" si="35"/>
        <v>-0.0283566791937137</v>
      </c>
      <c r="DR57" s="48">
        <f t="shared" si="54"/>
        <v>-0.10669467867719581</v>
      </c>
      <c r="DS57" s="14">
        <f t="shared" si="79"/>
        <v>-0.13505135787090952</v>
      </c>
      <c r="DT57" s="26">
        <v>-0.0015422237989023077</v>
      </c>
      <c r="DU57" s="58">
        <v>0.10243025115531876</v>
      </c>
      <c r="DV57" s="49">
        <v>-0.020443460969644445</v>
      </c>
      <c r="DW57" s="58">
        <v>0.00395062077216507</v>
      </c>
      <c r="DX57" s="49">
        <v>-0.016492840197479375</v>
      </c>
      <c r="DY57" s="26">
        <f t="shared" si="80"/>
        <v>0.04298254763152326</v>
      </c>
      <c r="DZ57" s="40"/>
      <c r="EA57" s="40"/>
      <c r="EB57" s="42">
        <v>27182</v>
      </c>
      <c r="EC57" s="42">
        <v>24869</v>
      </c>
      <c r="ED57" s="42">
        <v>23626</v>
      </c>
      <c r="EE57" s="42">
        <v>1313</v>
      </c>
      <c r="EF57" s="41">
        <v>1465</v>
      </c>
      <c r="EG57" s="41">
        <v>5120</v>
      </c>
      <c r="EH57" s="40">
        <v>2631</v>
      </c>
      <c r="EI57" s="42">
        <v>7648</v>
      </c>
      <c r="EJ57" s="41">
        <v>4771</v>
      </c>
      <c r="EK57" s="41">
        <v>383</v>
      </c>
      <c r="EL57" s="41">
        <v>59</v>
      </c>
      <c r="EM57" s="43">
        <v>26</v>
      </c>
      <c r="EN57" s="40">
        <v>160</v>
      </c>
      <c r="EO57" s="40">
        <v>29</v>
      </c>
      <c r="EP57" s="40">
        <v>21</v>
      </c>
      <c r="EQ57" s="40"/>
      <c r="ER57" s="40"/>
      <c r="ES57" s="40"/>
      <c r="ET57" s="40">
        <f>SUM(EL57:ES57)</f>
        <v>295</v>
      </c>
      <c r="EU57" s="40">
        <f>SUM(EE57:EK57)+ET57</f>
        <v>23626</v>
      </c>
      <c r="EV57" s="40"/>
      <c r="EW57" s="45">
        <f t="shared" si="55"/>
        <v>0.05557436722255143</v>
      </c>
      <c r="EX57" s="44">
        <f t="shared" si="56"/>
        <v>0.06200795733513925</v>
      </c>
      <c r="EY57" s="44">
        <f t="shared" si="57"/>
        <v>0.21671040379243206</v>
      </c>
      <c r="EZ57" s="46">
        <f t="shared" si="58"/>
        <v>0.1113603656988064</v>
      </c>
      <c r="FA57" s="84">
        <f t="shared" si="59"/>
        <v>0.3237111656649454</v>
      </c>
      <c r="FB57" s="57">
        <f t="shared" si="60"/>
        <v>0.2019385422839245</v>
      </c>
      <c r="FC57" s="57">
        <f t="shared" si="61"/>
        <v>0.016210954033691695</v>
      </c>
      <c r="FD57" s="57">
        <f t="shared" si="62"/>
        <v>0.002497248793701854</v>
      </c>
      <c r="FE57" s="48">
        <f t="shared" si="63"/>
        <v>0.001100482519258444</v>
      </c>
      <c r="FF57" s="47">
        <f t="shared" si="64"/>
        <v>0.006772200118513502</v>
      </c>
      <c r="FG57" s="47">
        <f t="shared" si="65"/>
        <v>0.0012274612714805722</v>
      </c>
      <c r="FH57" s="47">
        <f t="shared" si="66"/>
        <v>0.0008888512655548972</v>
      </c>
      <c r="FI57" s="47">
        <f t="shared" si="67"/>
        <v>0</v>
      </c>
      <c r="FJ57" s="47">
        <f t="shared" si="68"/>
        <v>0</v>
      </c>
      <c r="FK57" s="47">
        <f t="shared" si="69"/>
        <v>0</v>
      </c>
      <c r="FL57" s="47">
        <f>SUM(FD57:FK57)</f>
        <v>0.012486243968509269</v>
      </c>
      <c r="FM57" s="47">
        <f>SUM(EW57:FK57)</f>
        <v>1</v>
      </c>
      <c r="FN57" s="47">
        <f t="shared" si="36"/>
        <v>0.38571912300008465</v>
      </c>
      <c r="FO57" s="47"/>
      <c r="FP57" s="45">
        <f t="shared" si="70"/>
        <v>0.06200795733513925</v>
      </c>
      <c r="FQ57" s="44">
        <f t="shared" si="71"/>
        <v>0.3237111656649454</v>
      </c>
      <c r="FR57" s="44">
        <f t="shared" si="72"/>
        <v>0</v>
      </c>
      <c r="FS57" s="46">
        <f t="shared" si="73"/>
        <v>0.38571912300008465</v>
      </c>
      <c r="FT57" s="44">
        <f t="shared" si="74"/>
        <v>0.21671040379243206</v>
      </c>
      <c r="FU57" s="44">
        <f t="shared" si="75"/>
        <v>0.1113603656988064</v>
      </c>
      <c r="FV57" s="44">
        <f t="shared" si="76"/>
        <v>0.2019385422839245</v>
      </c>
      <c r="FW57" s="44">
        <f t="shared" si="77"/>
        <v>0.05557436722255143</v>
      </c>
      <c r="FX57" s="44">
        <f t="shared" si="78"/>
        <v>0.016210954033691695</v>
      </c>
      <c r="FY57" s="46">
        <f t="shared" si="37"/>
        <v>0.012486243968509269</v>
      </c>
      <c r="FZ57" s="46">
        <f>SUM(FS57:FY57)</f>
        <v>0.9999999999999999</v>
      </c>
      <c r="GA57" s="84"/>
      <c r="GB57" s="45">
        <f t="shared" si="38"/>
        <v>-0.07652979462932949</v>
      </c>
      <c r="GC57" s="44">
        <f t="shared" si="39"/>
        <v>0.03348226235097207</v>
      </c>
      <c r="GD57" s="44">
        <f t="shared" si="40"/>
        <v>-0.0283566791937137</v>
      </c>
      <c r="GE57" s="46">
        <f t="shared" si="41"/>
        <v>-0.0714042114720711</v>
      </c>
      <c r="GF57" s="44">
        <f t="shared" si="42"/>
        <v>0.00775071810743036</v>
      </c>
      <c r="GG57" s="44">
        <f t="shared" si="43"/>
        <v>0.0011792929280513703</v>
      </c>
      <c r="GH57" s="44">
        <f t="shared" si="44"/>
        <v>0.03051729185686608</v>
      </c>
      <c r="GI57" s="44">
        <f t="shared" si="45"/>
        <v>0.01671205085767271</v>
      </c>
      <c r="GJ57" s="44">
        <f t="shared" si="46"/>
        <v>0.00831037323423833</v>
      </c>
      <c r="GK57" s="46">
        <f t="shared" si="47"/>
        <v>0.006934484487812297</v>
      </c>
      <c r="GL57" s="47"/>
      <c r="GM57" s="40"/>
      <c r="GN57" s="46">
        <f t="shared" si="48"/>
        <v>-0.1048864738230432</v>
      </c>
      <c r="GO57" s="46">
        <v>0.03348226235097207</v>
      </c>
      <c r="GP57" s="46">
        <f t="shared" si="49"/>
        <v>-0.07140421147207113</v>
      </c>
    </row>
    <row r="58" spans="1:198" ht="12" hidden="1" outlineLevel="1" collapsed="1">
      <c r="A58" s="3">
        <v>308</v>
      </c>
      <c r="B58" s="1">
        <v>310</v>
      </c>
      <c r="D58" s="1">
        <v>292</v>
      </c>
      <c r="E58" s="7" t="s">
        <v>180</v>
      </c>
      <c r="F58" s="6" t="s">
        <v>181</v>
      </c>
      <c r="G58" s="8">
        <v>64188</v>
      </c>
      <c r="H58" s="9">
        <v>58818</v>
      </c>
      <c r="I58" s="10">
        <v>54941</v>
      </c>
      <c r="J58" s="6"/>
      <c r="K58" s="9">
        <v>6267</v>
      </c>
      <c r="L58" s="9"/>
      <c r="M58" s="9"/>
      <c r="N58" s="6">
        <v>6267</v>
      </c>
      <c r="O58" s="9">
        <v>14354</v>
      </c>
      <c r="P58" s="9">
        <v>2325</v>
      </c>
      <c r="Q58" s="9"/>
      <c r="R58" s="9">
        <v>16679</v>
      </c>
      <c r="S58" s="6">
        <v>22946</v>
      </c>
      <c r="T58" s="8"/>
      <c r="U58" s="9">
        <v>8648</v>
      </c>
      <c r="V58" s="9"/>
      <c r="W58" s="10"/>
      <c r="X58" s="9">
        <v>8648</v>
      </c>
      <c r="Y58" s="8"/>
      <c r="Z58" s="10">
        <v>6499</v>
      </c>
      <c r="AA58" s="6">
        <v>6499</v>
      </c>
      <c r="AB58" s="9"/>
      <c r="AC58" s="9">
        <v>11327</v>
      </c>
      <c r="AD58" s="6">
        <v>11327</v>
      </c>
      <c r="AE58" s="8"/>
      <c r="AF58" s="10">
        <v>3386</v>
      </c>
      <c r="AG58" s="6">
        <v>3386</v>
      </c>
      <c r="AH58" s="9">
        <v>117</v>
      </c>
      <c r="AI58" s="9">
        <v>1804</v>
      </c>
      <c r="AJ58" s="9"/>
      <c r="AK58" s="9"/>
      <c r="AL58" s="6">
        <v>1921</v>
      </c>
      <c r="AM58" s="8"/>
      <c r="AN58" s="9"/>
      <c r="AO58" s="9"/>
      <c r="AP58" s="9"/>
      <c r="AQ58" s="10">
        <v>214</v>
      </c>
      <c r="AR58" s="10">
        <v>214</v>
      </c>
      <c r="AS58" s="9"/>
      <c r="AT58" s="12">
        <v>0.11406781820498353</v>
      </c>
      <c r="AU58" s="11">
        <v>0.2612620811415883</v>
      </c>
      <c r="AV58" s="11">
        <v>0.042318123077483116</v>
      </c>
      <c r="AW58" s="13">
        <f t="shared" si="0"/>
        <v>0.4176480224240549</v>
      </c>
      <c r="AX58" s="11">
        <v>0.15740521650497807</v>
      </c>
      <c r="AY58" s="11">
        <v>0.11829052984110228</v>
      </c>
      <c r="AZ58" s="11">
        <v>0.2061666150961941</v>
      </c>
      <c r="BA58" s="11">
        <v>0.061629748275422724</v>
      </c>
      <c r="BB58" s="11">
        <v>0.032835223239475075</v>
      </c>
      <c r="BC58" s="13">
        <f t="shared" si="30"/>
        <v>0.006024644618772834</v>
      </c>
      <c r="BD58" s="13"/>
      <c r="BE58" s="6"/>
      <c r="BF58" s="6"/>
      <c r="BG58" s="9"/>
      <c r="BH58" s="9"/>
      <c r="BI58" s="6">
        <v>55964</v>
      </c>
      <c r="BJ58" s="6"/>
      <c r="BK58" s="9">
        <v>10586</v>
      </c>
      <c r="BL58" s="9">
        <v>13339</v>
      </c>
      <c r="BM58" s="9">
        <v>4820</v>
      </c>
      <c r="BN58" s="9">
        <v>0</v>
      </c>
      <c r="BO58" s="9">
        <v>4685</v>
      </c>
      <c r="BP58" s="9">
        <v>4547</v>
      </c>
      <c r="BQ58" s="9">
        <v>14552</v>
      </c>
      <c r="BR58" s="9">
        <v>2593</v>
      </c>
      <c r="BS58" s="9">
        <v>573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269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6"/>
      <c r="CL58" s="8">
        <v>4820</v>
      </c>
      <c r="CM58" s="10">
        <v>13339</v>
      </c>
      <c r="CN58" s="9">
        <v>18159</v>
      </c>
      <c r="CO58" s="6">
        <v>2593</v>
      </c>
      <c r="CP58" s="6">
        <v>573</v>
      </c>
      <c r="CQ58" s="6">
        <f t="shared" si="31"/>
        <v>0</v>
      </c>
      <c r="CR58" s="6">
        <f t="shared" si="32"/>
        <v>0</v>
      </c>
      <c r="CS58" s="9">
        <v>10586</v>
      </c>
      <c r="CT58" s="9">
        <v>4685</v>
      </c>
      <c r="CU58" s="9">
        <v>4547</v>
      </c>
      <c r="CV58" s="9"/>
      <c r="CW58" s="9">
        <v>14552</v>
      </c>
      <c r="CX58" s="6">
        <f t="shared" si="33"/>
        <v>269</v>
      </c>
      <c r="CY58" s="6"/>
      <c r="CZ58" s="66">
        <v>0.08612679579729826</v>
      </c>
      <c r="DA58" s="66">
        <v>0.23834965334858124</v>
      </c>
      <c r="DB58" s="66"/>
      <c r="DC58" s="14">
        <v>0.3244764491458795</v>
      </c>
      <c r="DD58" s="80">
        <v>0.18915731541705383</v>
      </c>
      <c r="DE58" s="80">
        <v>0.08371453076978057</v>
      </c>
      <c r="DF58" s="66">
        <v>0.2600243013365735</v>
      </c>
      <c r="DG58" s="15">
        <v>0.08124865985276249</v>
      </c>
      <c r="DH58" s="66">
        <v>0.04633335715817311</v>
      </c>
      <c r="DI58" s="14">
        <v>0</v>
      </c>
      <c r="DJ58" s="14">
        <v>0.010238724894575084</v>
      </c>
      <c r="DK58" s="80">
        <f t="shared" si="52"/>
        <v>0</v>
      </c>
      <c r="DL58" s="66">
        <f t="shared" si="53"/>
        <v>0</v>
      </c>
      <c r="DM58" s="14">
        <f t="shared" si="34"/>
        <v>0.004806661425201916</v>
      </c>
      <c r="DN58" s="9"/>
      <c r="DO58" s="80">
        <v>-0.02794102240768527</v>
      </c>
      <c r="DP58" s="15">
        <v>-0.022912427793007034</v>
      </c>
      <c r="DQ58" s="15">
        <f t="shared" si="35"/>
        <v>-0.042318123077483116</v>
      </c>
      <c r="DR58" s="15">
        <f t="shared" si="54"/>
        <v>-0.050853450200692304</v>
      </c>
      <c r="DS58" s="14">
        <f t="shared" si="79"/>
        <v>-0.09317157327817542</v>
      </c>
      <c r="DT58" s="15">
        <v>0.013498133918698037</v>
      </c>
      <c r="DU58" s="66">
        <v>0.031752098912075755</v>
      </c>
      <c r="DV58" s="14">
        <v>-0.03457599907132171</v>
      </c>
      <c r="DW58" s="66">
        <v>0.019618911577339762</v>
      </c>
      <c r="DX58" s="14">
        <v>-0.014957087493981946</v>
      </c>
      <c r="DY58" s="15">
        <f t="shared" si="80"/>
        <v>0.0538576862403794</v>
      </c>
      <c r="DZ58" s="6"/>
      <c r="EA58" s="6"/>
      <c r="EB58" s="8">
        <f>SUM(EB59:EB60)</f>
        <v>59892</v>
      </c>
      <c r="EC58" s="8">
        <f>SUM(EC59:EC60)</f>
        <v>55110</v>
      </c>
      <c r="ED58" s="8">
        <f>SUM(ED59:ED60)</f>
        <v>51763</v>
      </c>
      <c r="EE58" s="8">
        <f>SUM(EE59:EE60)</f>
        <v>3972</v>
      </c>
      <c r="EF58" s="9">
        <f>SUM(EF59:EF60)</f>
        <v>3227</v>
      </c>
      <c r="EG58" s="9">
        <f>SUM(EG59:EG60)</f>
        <v>9149</v>
      </c>
      <c r="EH58" s="6">
        <f>SUM(EH59:EH60)</f>
        <v>6667</v>
      </c>
      <c r="EI58" s="8">
        <f>SUM(EI59:EI60)</f>
        <v>14952</v>
      </c>
      <c r="EJ58" s="9">
        <f>SUM(EJ59:EJ60)</f>
        <v>10274</v>
      </c>
      <c r="EK58" s="9">
        <f>SUM(EK59:EK60)</f>
        <v>2778</v>
      </c>
      <c r="EL58" s="9">
        <f>SUM(EL59:EL60)</f>
        <v>179</v>
      </c>
      <c r="EM58" s="10">
        <f>SUM(EM59:EM60)</f>
        <v>68</v>
      </c>
      <c r="EN58" s="6">
        <f>SUM(EN59:EN60)</f>
        <v>414</v>
      </c>
      <c r="EO58" s="6">
        <f>SUM(EO59:EO60)</f>
        <v>36</v>
      </c>
      <c r="EP58" s="6">
        <f>SUM(EP59:EP60)</f>
        <v>47</v>
      </c>
      <c r="EQ58" s="6">
        <f>SUM(EQ59:EQ60)</f>
        <v>0</v>
      </c>
      <c r="ER58" s="6">
        <f>SUM(ER59:ER60)</f>
        <v>0</v>
      </c>
      <c r="ES58" s="6">
        <f>SUM(ES59:ES60)</f>
        <v>0</v>
      </c>
      <c r="ET58" s="6">
        <f>SUM(EL58:ES58)</f>
        <v>744</v>
      </c>
      <c r="EU58" s="6">
        <f>SUM(EE58:EK58)+ET58</f>
        <v>51763</v>
      </c>
      <c r="EV58" s="6"/>
      <c r="EW58" s="12">
        <f t="shared" si="55"/>
        <v>0.07673434692734192</v>
      </c>
      <c r="EX58" s="11">
        <f t="shared" si="56"/>
        <v>0.06234182717385005</v>
      </c>
      <c r="EY58" s="11">
        <f t="shared" si="57"/>
        <v>0.17674787010026466</v>
      </c>
      <c r="EZ58" s="13">
        <f t="shared" si="58"/>
        <v>0.1287985626799065</v>
      </c>
      <c r="FA58" s="80">
        <f t="shared" si="59"/>
        <v>0.28885497362981283</v>
      </c>
      <c r="FB58" s="66">
        <f t="shared" si="60"/>
        <v>0.19848154086896044</v>
      </c>
      <c r="FC58" s="66">
        <f t="shared" si="61"/>
        <v>0.0536676776848328</v>
      </c>
      <c r="FD58" s="66">
        <f t="shared" si="62"/>
        <v>0.003458068504530263</v>
      </c>
      <c r="FE58" s="15">
        <f t="shared" si="63"/>
        <v>0.0013136796553522786</v>
      </c>
      <c r="FF58" s="14">
        <f t="shared" si="64"/>
        <v>0.007997990842880049</v>
      </c>
      <c r="FG58" s="14">
        <f t="shared" si="65"/>
        <v>0.0006954774645982651</v>
      </c>
      <c r="FH58" s="14">
        <f t="shared" si="66"/>
        <v>0.0009079844676699573</v>
      </c>
      <c r="FI58" s="14">
        <f t="shared" si="67"/>
        <v>0</v>
      </c>
      <c r="FJ58" s="14">
        <f t="shared" si="68"/>
        <v>0</v>
      </c>
      <c r="FK58" s="14">
        <f t="shared" si="69"/>
        <v>0</v>
      </c>
      <c r="FL58" s="14">
        <f>SUM(FD58:FK58)</f>
        <v>0.014373200935030814</v>
      </c>
      <c r="FM58" s="14">
        <f>SUM(EW58:FK58)</f>
        <v>0.9999999999999999</v>
      </c>
      <c r="FN58" s="14">
        <f t="shared" si="36"/>
        <v>0.3511968008036629</v>
      </c>
      <c r="FO58" s="14"/>
      <c r="FP58" s="12">
        <f t="shared" si="70"/>
        <v>0.06234182717385005</v>
      </c>
      <c r="FQ58" s="11">
        <f t="shared" si="71"/>
        <v>0.28885497362981283</v>
      </c>
      <c r="FR58" s="11">
        <f t="shared" si="72"/>
        <v>0</v>
      </c>
      <c r="FS58" s="13">
        <f t="shared" si="73"/>
        <v>0.3511968008036629</v>
      </c>
      <c r="FT58" s="11">
        <f t="shared" si="74"/>
        <v>0.17674787010026466</v>
      </c>
      <c r="FU58" s="11">
        <f t="shared" si="75"/>
        <v>0.1287985626799065</v>
      </c>
      <c r="FV58" s="11">
        <f t="shared" si="76"/>
        <v>0.19848154086896044</v>
      </c>
      <c r="FW58" s="11">
        <f t="shared" si="77"/>
        <v>0.07673434692734192</v>
      </c>
      <c r="FX58" s="11">
        <f t="shared" si="78"/>
        <v>0.0536676776848328</v>
      </c>
      <c r="FY58" s="13">
        <f t="shared" si="37"/>
        <v>0.014373200935030814</v>
      </c>
      <c r="FZ58" s="13">
        <f>SUM(FS58:FY58)</f>
        <v>1</v>
      </c>
      <c r="GA58" s="80"/>
      <c r="GB58" s="12">
        <f t="shared" si="38"/>
        <v>-0.051725991031133484</v>
      </c>
      <c r="GC58" s="11">
        <f t="shared" si="39"/>
        <v>0.027592892488224552</v>
      </c>
      <c r="GD58" s="11">
        <f t="shared" si="40"/>
        <v>-0.042318123077483116</v>
      </c>
      <c r="GE58" s="13">
        <f t="shared" si="41"/>
        <v>-0.06645122162039202</v>
      </c>
      <c r="GF58" s="11">
        <f t="shared" si="42"/>
        <v>0.019342653595286585</v>
      </c>
      <c r="GG58" s="11">
        <f t="shared" si="43"/>
        <v>0.010508032838804221</v>
      </c>
      <c r="GH58" s="11">
        <f t="shared" si="44"/>
        <v>-0.0076850742272336625</v>
      </c>
      <c r="GI58" s="11">
        <f t="shared" si="45"/>
        <v>0.015104598651919196</v>
      </c>
      <c r="GJ58" s="11">
        <f t="shared" si="46"/>
        <v>0.020832454445357723</v>
      </c>
      <c r="GK58" s="13">
        <f t="shared" si="47"/>
        <v>0.00834855631625798</v>
      </c>
      <c r="GL58" s="14"/>
      <c r="GM58" s="6"/>
      <c r="GN58" s="13">
        <f t="shared" si="48"/>
        <v>-0.0940441141086166</v>
      </c>
      <c r="GO58" s="13">
        <v>0.027592892488224552</v>
      </c>
      <c r="GP58" s="13">
        <f t="shared" si="49"/>
        <v>-0.06645122162039205</v>
      </c>
    </row>
    <row r="59" spans="1:198" ht="12" hidden="1" outlineLevel="2">
      <c r="A59" s="3">
        <v>309</v>
      </c>
      <c r="B59" s="1">
        <v>311</v>
      </c>
      <c r="C59" s="1">
        <v>1</v>
      </c>
      <c r="E59" s="147">
        <v>43002</v>
      </c>
      <c r="F59" s="40" t="s">
        <v>182</v>
      </c>
      <c r="G59" s="42">
        <v>20274</v>
      </c>
      <c r="H59" s="41">
        <v>18597</v>
      </c>
      <c r="I59" s="43">
        <v>17526</v>
      </c>
      <c r="J59" s="40"/>
      <c r="K59" s="41">
        <v>2158</v>
      </c>
      <c r="L59" s="41"/>
      <c r="M59" s="41"/>
      <c r="N59" s="40">
        <v>2158</v>
      </c>
      <c r="O59" s="41">
        <v>4226</v>
      </c>
      <c r="P59" s="41">
        <v>718</v>
      </c>
      <c r="Q59" s="41"/>
      <c r="R59" s="41">
        <v>4944</v>
      </c>
      <c r="S59" s="40">
        <v>7102</v>
      </c>
      <c r="T59" s="42"/>
      <c r="U59" s="41">
        <v>2890</v>
      </c>
      <c r="V59" s="41"/>
      <c r="W59" s="43"/>
      <c r="X59" s="41">
        <v>2890</v>
      </c>
      <c r="Y59" s="42"/>
      <c r="Z59" s="43">
        <v>2651</v>
      </c>
      <c r="AA59" s="40">
        <v>2651</v>
      </c>
      <c r="AB59" s="41"/>
      <c r="AC59" s="41">
        <v>2647</v>
      </c>
      <c r="AD59" s="40">
        <v>2647</v>
      </c>
      <c r="AE59" s="42"/>
      <c r="AF59" s="43">
        <v>802</v>
      </c>
      <c r="AG59" s="40">
        <v>802</v>
      </c>
      <c r="AH59" s="41">
        <v>35</v>
      </c>
      <c r="AI59" s="41">
        <v>1317</v>
      </c>
      <c r="AJ59" s="41"/>
      <c r="AK59" s="41"/>
      <c r="AL59" s="40">
        <v>1352</v>
      </c>
      <c r="AM59" s="42"/>
      <c r="AN59" s="41"/>
      <c r="AO59" s="41"/>
      <c r="AP59" s="41"/>
      <c r="AQ59" s="43">
        <v>82</v>
      </c>
      <c r="AR59" s="43">
        <v>82</v>
      </c>
      <c r="AS59" s="41"/>
      <c r="AT59" s="45">
        <v>0.12313134771197079</v>
      </c>
      <c r="AU59" s="44">
        <v>0.2411274677621819</v>
      </c>
      <c r="AV59" s="44">
        <v>0.04096770512381605</v>
      </c>
      <c r="AW59" s="46">
        <f t="shared" si="0"/>
        <v>0.40522652059796876</v>
      </c>
      <c r="AX59" s="44">
        <v>0.1648978660276161</v>
      </c>
      <c r="AY59" s="44">
        <v>0.15126098368138766</v>
      </c>
      <c r="AZ59" s="44">
        <v>0.151032751340865</v>
      </c>
      <c r="BA59" s="44">
        <v>0.04576058427479174</v>
      </c>
      <c r="BB59" s="44">
        <v>0.0751454981170832</v>
      </c>
      <c r="BC59" s="46">
        <f t="shared" si="30"/>
        <v>0.006675795960287667</v>
      </c>
      <c r="BD59" s="46"/>
      <c r="BE59" s="40"/>
      <c r="BF59" s="40"/>
      <c r="BG59" s="18"/>
      <c r="BH59" s="18"/>
      <c r="BI59" s="19">
        <v>18009</v>
      </c>
      <c r="BJ59" s="40"/>
      <c r="BK59" s="18">
        <v>5054</v>
      </c>
      <c r="BL59" s="18">
        <v>3411</v>
      </c>
      <c r="BM59" s="18">
        <v>1579</v>
      </c>
      <c r="BN59" s="18">
        <v>0</v>
      </c>
      <c r="BO59" s="18">
        <v>2239</v>
      </c>
      <c r="BP59" s="18">
        <v>905</v>
      </c>
      <c r="BQ59" s="18">
        <v>2567</v>
      </c>
      <c r="BR59" s="18">
        <v>1940</v>
      </c>
      <c r="BS59" s="18">
        <v>165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149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9"/>
      <c r="CL59" s="17">
        <v>1579</v>
      </c>
      <c r="CM59" s="20">
        <v>3411</v>
      </c>
      <c r="CN59" s="18">
        <v>4990</v>
      </c>
      <c r="CO59" s="19">
        <v>1940</v>
      </c>
      <c r="CP59" s="19">
        <v>165</v>
      </c>
      <c r="CQ59" s="19">
        <f t="shared" si="31"/>
        <v>0</v>
      </c>
      <c r="CR59" s="19">
        <f t="shared" si="32"/>
        <v>0</v>
      </c>
      <c r="CS59" s="18">
        <v>5054</v>
      </c>
      <c r="CT59" s="18">
        <v>2239</v>
      </c>
      <c r="CU59" s="18">
        <v>905</v>
      </c>
      <c r="CV59" s="18"/>
      <c r="CW59" s="18">
        <v>2567</v>
      </c>
      <c r="CX59" s="19">
        <f t="shared" si="33"/>
        <v>149</v>
      </c>
      <c r="CY59" s="40"/>
      <c r="CZ59" s="58">
        <v>0.08767838303070687</v>
      </c>
      <c r="DA59" s="58">
        <v>0.18940529735132433</v>
      </c>
      <c r="DB59" s="58"/>
      <c r="DC59" s="49">
        <v>0.2770836803820312</v>
      </c>
      <c r="DD59" s="82">
        <v>0.28063745904825366</v>
      </c>
      <c r="DE59" s="82">
        <v>0.12432672552612582</v>
      </c>
      <c r="DF59" s="58">
        <v>0.14253984119051585</v>
      </c>
      <c r="DG59" s="26">
        <v>0.05025265145205175</v>
      </c>
      <c r="DH59" s="58">
        <v>0.10772391581986784</v>
      </c>
      <c r="DI59" s="49">
        <v>0</v>
      </c>
      <c r="DJ59" s="49">
        <v>0.009162085623854739</v>
      </c>
      <c r="DK59" s="82">
        <f t="shared" si="52"/>
        <v>0</v>
      </c>
      <c r="DL59" s="58">
        <f t="shared" si="53"/>
        <v>0</v>
      </c>
      <c r="DM59" s="49">
        <f t="shared" si="34"/>
        <v>0.008273640957299128</v>
      </c>
      <c r="DN59" s="41"/>
      <c r="DO59" s="82">
        <v>-0.035452964681263924</v>
      </c>
      <c r="DP59" s="26">
        <v>-0.05172217041085758</v>
      </c>
      <c r="DQ59" s="26">
        <f t="shared" si="35"/>
        <v>-0.04096770512381605</v>
      </c>
      <c r="DR59" s="48">
        <f t="shared" si="54"/>
        <v>-0.0871751350921215</v>
      </c>
      <c r="DS59" s="14">
        <f t="shared" si="79"/>
        <v>-0.12814284021593755</v>
      </c>
      <c r="DT59" s="26">
        <v>0.03257841770278465</v>
      </c>
      <c r="DU59" s="58">
        <v>0.11573959302063755</v>
      </c>
      <c r="DV59" s="49">
        <v>-0.026934258155261834</v>
      </c>
      <c r="DW59" s="58">
        <v>0.004492067177260015</v>
      </c>
      <c r="DX59" s="49">
        <v>-0.02244219097800182</v>
      </c>
      <c r="DY59" s="26">
        <f t="shared" si="80"/>
        <v>-0.008492910150349142</v>
      </c>
      <c r="DZ59" s="40"/>
      <c r="EA59" s="40"/>
      <c r="EB59" s="42">
        <v>20292</v>
      </c>
      <c r="EC59" s="42">
        <v>18714</v>
      </c>
      <c r="ED59" s="42">
        <v>17651</v>
      </c>
      <c r="EE59" s="42">
        <v>1020</v>
      </c>
      <c r="EF59" s="41">
        <v>1185</v>
      </c>
      <c r="EG59" s="41">
        <v>3082</v>
      </c>
      <c r="EH59" s="40">
        <v>2960</v>
      </c>
      <c r="EI59" s="42">
        <v>4578</v>
      </c>
      <c r="EJ59" s="41">
        <v>2737</v>
      </c>
      <c r="EK59" s="41">
        <v>1860</v>
      </c>
      <c r="EL59" s="41">
        <v>61</v>
      </c>
      <c r="EM59" s="43">
        <v>28</v>
      </c>
      <c r="EN59" s="40">
        <v>116</v>
      </c>
      <c r="EO59" s="40">
        <v>9</v>
      </c>
      <c r="EP59" s="40">
        <v>15</v>
      </c>
      <c r="EQ59" s="40"/>
      <c r="ER59" s="40"/>
      <c r="ES59" s="40"/>
      <c r="ET59" s="40">
        <f>SUM(EL59:ES59)</f>
        <v>229</v>
      </c>
      <c r="EU59" s="40">
        <f>SUM(EE59:EK59)+ET59</f>
        <v>17651</v>
      </c>
      <c r="EV59" s="40"/>
      <c r="EW59" s="45">
        <f t="shared" si="55"/>
        <v>0.057787094215625175</v>
      </c>
      <c r="EX59" s="44">
        <f t="shared" si="56"/>
        <v>0.0671350065152116</v>
      </c>
      <c r="EY59" s="44">
        <f t="shared" si="57"/>
        <v>0.17460767095348706</v>
      </c>
      <c r="EZ59" s="46">
        <f t="shared" si="58"/>
        <v>0.1676958812531868</v>
      </c>
      <c r="FA59" s="84">
        <f t="shared" si="59"/>
        <v>0.25936207580307064</v>
      </c>
      <c r="FB59" s="57">
        <f t="shared" si="60"/>
        <v>0.1550620361452609</v>
      </c>
      <c r="FC59" s="57">
        <f t="shared" si="61"/>
        <v>0.10537646592261062</v>
      </c>
      <c r="FD59" s="57">
        <f t="shared" si="62"/>
        <v>0.003455894850150133</v>
      </c>
      <c r="FE59" s="48">
        <f t="shared" si="63"/>
        <v>0.001586312390232848</v>
      </c>
      <c r="FF59" s="47">
        <f t="shared" si="64"/>
        <v>0.006571865616678942</v>
      </c>
      <c r="FG59" s="47">
        <f t="shared" si="65"/>
        <v>0.0005098861254319868</v>
      </c>
      <c r="FH59" s="47">
        <f t="shared" si="66"/>
        <v>0.0008498102090533114</v>
      </c>
      <c r="FI59" s="47">
        <f t="shared" si="67"/>
        <v>0</v>
      </c>
      <c r="FJ59" s="47">
        <f t="shared" si="68"/>
        <v>0</v>
      </c>
      <c r="FK59" s="47">
        <f t="shared" si="69"/>
        <v>0</v>
      </c>
      <c r="FL59" s="47">
        <f>SUM(FD59:FK59)</f>
        <v>0.012973769191547222</v>
      </c>
      <c r="FM59" s="47">
        <f>SUM(EW59:FK59)</f>
        <v>1.0000000000000002</v>
      </c>
      <c r="FN59" s="47">
        <f t="shared" si="36"/>
        <v>0.32649708231828223</v>
      </c>
      <c r="FO59" s="47"/>
      <c r="FP59" s="45">
        <f t="shared" si="70"/>
        <v>0.0671350065152116</v>
      </c>
      <c r="FQ59" s="44">
        <f t="shared" si="71"/>
        <v>0.25936207580307064</v>
      </c>
      <c r="FR59" s="44">
        <f t="shared" si="72"/>
        <v>0</v>
      </c>
      <c r="FS59" s="46">
        <f t="shared" si="73"/>
        <v>0.32649708231828223</v>
      </c>
      <c r="FT59" s="44">
        <f t="shared" si="74"/>
        <v>0.17460767095348706</v>
      </c>
      <c r="FU59" s="44">
        <f t="shared" si="75"/>
        <v>0.1676958812531868</v>
      </c>
      <c r="FV59" s="44">
        <f t="shared" si="76"/>
        <v>0.1550620361452609</v>
      </c>
      <c r="FW59" s="44">
        <f t="shared" si="77"/>
        <v>0.057787094215625175</v>
      </c>
      <c r="FX59" s="44">
        <f t="shared" si="78"/>
        <v>0.10537646592261062</v>
      </c>
      <c r="FY59" s="46">
        <f t="shared" si="37"/>
        <v>0.012973769191547222</v>
      </c>
      <c r="FZ59" s="46">
        <f>SUM(FS59:FY59)</f>
        <v>1</v>
      </c>
      <c r="GA59" s="84"/>
      <c r="GB59" s="45">
        <f t="shared" si="38"/>
        <v>-0.05599634119675918</v>
      </c>
      <c r="GC59" s="44">
        <f t="shared" si="39"/>
        <v>0.018234608040888722</v>
      </c>
      <c r="GD59" s="44">
        <f t="shared" si="40"/>
        <v>-0.04096770512381605</v>
      </c>
      <c r="GE59" s="46">
        <f t="shared" si="41"/>
        <v>-0.07872943827968654</v>
      </c>
      <c r="GF59" s="44">
        <f t="shared" si="42"/>
        <v>0.009709804925870952</v>
      </c>
      <c r="GG59" s="44">
        <f t="shared" si="43"/>
        <v>0.01643489757179914</v>
      </c>
      <c r="GH59" s="44">
        <f t="shared" si="44"/>
        <v>0.004029284804395905</v>
      </c>
      <c r="GI59" s="44">
        <f t="shared" si="45"/>
        <v>0.012026509940833437</v>
      </c>
      <c r="GJ59" s="44">
        <f t="shared" si="46"/>
        <v>0.03023096780552742</v>
      </c>
      <c r="GK59" s="46">
        <f t="shared" si="47"/>
        <v>0.006297973231259555</v>
      </c>
      <c r="GL59" s="47"/>
      <c r="GM59" s="40"/>
      <c r="GN59" s="46">
        <f t="shared" si="48"/>
        <v>-0.09696404632057523</v>
      </c>
      <c r="GO59" s="46">
        <v>0.018234608040888722</v>
      </c>
      <c r="GP59" s="46">
        <f t="shared" si="49"/>
        <v>-0.07872943827968651</v>
      </c>
    </row>
    <row r="60" spans="1:198" ht="12" hidden="1" outlineLevel="2">
      <c r="A60" s="3">
        <v>312</v>
      </c>
      <c r="B60" s="1">
        <v>314</v>
      </c>
      <c r="C60" s="1">
        <v>1</v>
      </c>
      <c r="E60" s="147">
        <v>43005</v>
      </c>
      <c r="F60" s="40" t="s">
        <v>183</v>
      </c>
      <c r="G60" s="42">
        <v>39002</v>
      </c>
      <c r="H60" s="41">
        <v>35708</v>
      </c>
      <c r="I60" s="43">
        <v>33199</v>
      </c>
      <c r="J60" s="40"/>
      <c r="K60" s="41">
        <v>3697</v>
      </c>
      <c r="L60" s="41"/>
      <c r="M60" s="41"/>
      <c r="N60" s="40">
        <v>3697</v>
      </c>
      <c r="O60" s="41">
        <v>8765</v>
      </c>
      <c r="P60" s="41">
        <v>1440</v>
      </c>
      <c r="Q60" s="41"/>
      <c r="R60" s="41">
        <v>10205</v>
      </c>
      <c r="S60" s="40">
        <v>13902</v>
      </c>
      <c r="T60" s="42"/>
      <c r="U60" s="41">
        <v>5141</v>
      </c>
      <c r="V60" s="41"/>
      <c r="W60" s="43"/>
      <c r="X60" s="41">
        <v>5141</v>
      </c>
      <c r="Y60" s="42"/>
      <c r="Z60" s="43">
        <v>3448</v>
      </c>
      <c r="AA60" s="40">
        <v>3448</v>
      </c>
      <c r="AB60" s="41"/>
      <c r="AC60" s="41">
        <v>7738</v>
      </c>
      <c r="AD60" s="40">
        <v>7738</v>
      </c>
      <c r="AE60" s="42"/>
      <c r="AF60" s="43">
        <v>2335</v>
      </c>
      <c r="AG60" s="40">
        <v>2335</v>
      </c>
      <c r="AH60" s="41">
        <v>71</v>
      </c>
      <c r="AI60" s="41">
        <v>441</v>
      </c>
      <c r="AJ60" s="41"/>
      <c r="AK60" s="41"/>
      <c r="AL60" s="40">
        <v>512</v>
      </c>
      <c r="AM60" s="42"/>
      <c r="AN60" s="41"/>
      <c r="AO60" s="41"/>
      <c r="AP60" s="41"/>
      <c r="AQ60" s="43">
        <v>123</v>
      </c>
      <c r="AR60" s="43">
        <v>123</v>
      </c>
      <c r="AS60" s="41"/>
      <c r="AT60" s="45">
        <v>0.11135877586674298</v>
      </c>
      <c r="AU60" s="44">
        <v>0.2640139763245881</v>
      </c>
      <c r="AV60" s="44">
        <v>0.04337480044579656</v>
      </c>
      <c r="AW60" s="46">
        <f t="shared" si="0"/>
        <v>0.41874755263712765</v>
      </c>
      <c r="AX60" s="44">
        <v>0.15485406186933343</v>
      </c>
      <c r="AY60" s="44">
        <v>0.10385854995632399</v>
      </c>
      <c r="AZ60" s="44">
        <v>0.23307930961775958</v>
      </c>
      <c r="BA60" s="44">
        <v>0.07033344377842705</v>
      </c>
      <c r="BB60" s="44">
        <v>0.013283532636525196</v>
      </c>
      <c r="BC60" s="46">
        <f t="shared" si="30"/>
        <v>0.005843549504503054</v>
      </c>
      <c r="BD60" s="46"/>
      <c r="BE60" s="40"/>
      <c r="BF60" s="40"/>
      <c r="BG60" s="18"/>
      <c r="BH60" s="18"/>
      <c r="BI60" s="19">
        <v>33716</v>
      </c>
      <c r="BJ60" s="40"/>
      <c r="BK60" s="18">
        <v>4872</v>
      </c>
      <c r="BL60" s="18">
        <v>8675</v>
      </c>
      <c r="BM60" s="18">
        <v>2899</v>
      </c>
      <c r="BN60" s="18">
        <v>0</v>
      </c>
      <c r="BO60" s="18">
        <v>2215</v>
      </c>
      <c r="BP60" s="18">
        <v>3259</v>
      </c>
      <c r="BQ60" s="18">
        <v>10732</v>
      </c>
      <c r="BR60" s="18">
        <v>591</v>
      </c>
      <c r="BS60" s="18">
        <v>360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113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9"/>
      <c r="CL60" s="17">
        <v>2899</v>
      </c>
      <c r="CM60" s="20">
        <v>8675</v>
      </c>
      <c r="CN60" s="18">
        <v>11574</v>
      </c>
      <c r="CO60" s="19">
        <v>591</v>
      </c>
      <c r="CP60" s="19">
        <v>360</v>
      </c>
      <c r="CQ60" s="19">
        <f t="shared" si="31"/>
        <v>0</v>
      </c>
      <c r="CR60" s="19">
        <f t="shared" si="32"/>
        <v>0</v>
      </c>
      <c r="CS60" s="18">
        <v>4872</v>
      </c>
      <c r="CT60" s="18">
        <v>2215</v>
      </c>
      <c r="CU60" s="18">
        <v>3259</v>
      </c>
      <c r="CV60" s="18"/>
      <c r="CW60" s="18">
        <v>10732</v>
      </c>
      <c r="CX60" s="19">
        <f t="shared" si="33"/>
        <v>113</v>
      </c>
      <c r="CY60" s="40"/>
      <c r="CZ60" s="58">
        <v>0.08598291612290901</v>
      </c>
      <c r="DA60" s="58">
        <v>0.2572962391742793</v>
      </c>
      <c r="DB60" s="58"/>
      <c r="DC60" s="49">
        <v>0.3432791552971883</v>
      </c>
      <c r="DD60" s="82">
        <v>0.14450112706133586</v>
      </c>
      <c r="DE60" s="82">
        <v>0.06569581207735199</v>
      </c>
      <c r="DF60" s="58">
        <v>0.31830584885514296</v>
      </c>
      <c r="DG60" s="26">
        <v>0.09666033930478111</v>
      </c>
      <c r="DH60" s="58">
        <v>0.017528769723573378</v>
      </c>
      <c r="DI60" s="49">
        <v>0</v>
      </c>
      <c r="DJ60" s="49">
        <v>0.010677423181872108</v>
      </c>
      <c r="DK60" s="82">
        <f t="shared" si="52"/>
        <v>0</v>
      </c>
      <c r="DL60" s="58">
        <f t="shared" si="53"/>
        <v>0</v>
      </c>
      <c r="DM60" s="49">
        <f t="shared" si="34"/>
        <v>0.0033515244987543007</v>
      </c>
      <c r="DN60" s="41"/>
      <c r="DO60" s="82">
        <v>-0.025375859743833967</v>
      </c>
      <c r="DP60" s="26">
        <v>-0.006717737150308822</v>
      </c>
      <c r="DQ60" s="26">
        <f t="shared" si="35"/>
        <v>-0.04337480044579656</v>
      </c>
      <c r="DR60" s="48">
        <f t="shared" si="54"/>
        <v>-0.03209359689414279</v>
      </c>
      <c r="DS60" s="14">
        <f t="shared" si="79"/>
        <v>-0.07546839733993935</v>
      </c>
      <c r="DT60" s="26">
        <v>0.004245237087048182</v>
      </c>
      <c r="DU60" s="58">
        <v>-0.010352934807997566</v>
      </c>
      <c r="DV60" s="49">
        <v>-0.038162737878971995</v>
      </c>
      <c r="DW60" s="58">
        <v>0.02632689552635406</v>
      </c>
      <c r="DX60" s="49">
        <v>-0.011835842352617934</v>
      </c>
      <c r="DY60" s="26">
        <f t="shared" si="80"/>
        <v>0.08522653923738338</v>
      </c>
      <c r="DZ60" s="40"/>
      <c r="EA60" s="40"/>
      <c r="EB60" s="42">
        <v>39600</v>
      </c>
      <c r="EC60" s="42">
        <v>36396</v>
      </c>
      <c r="ED60" s="42">
        <v>34112</v>
      </c>
      <c r="EE60" s="42">
        <v>2952</v>
      </c>
      <c r="EF60" s="41">
        <v>2042</v>
      </c>
      <c r="EG60" s="41">
        <v>6067</v>
      </c>
      <c r="EH60" s="40">
        <v>3707</v>
      </c>
      <c r="EI60" s="42">
        <v>10374</v>
      </c>
      <c r="EJ60" s="41">
        <v>7537</v>
      </c>
      <c r="EK60" s="41">
        <v>918</v>
      </c>
      <c r="EL60" s="41">
        <v>118</v>
      </c>
      <c r="EM60" s="43">
        <v>40</v>
      </c>
      <c r="EN60" s="40">
        <v>298</v>
      </c>
      <c r="EO60" s="40">
        <v>27</v>
      </c>
      <c r="EP60" s="40">
        <v>32</v>
      </c>
      <c r="EQ60" s="40"/>
      <c r="ER60" s="40"/>
      <c r="ES60" s="40"/>
      <c r="ET60" s="40">
        <f>SUM(EL60:ES60)</f>
        <v>515</v>
      </c>
      <c r="EU60" s="40">
        <f>SUM(EE60:EK60)+ET60</f>
        <v>34112</v>
      </c>
      <c r="EV60" s="40"/>
      <c r="EW60" s="45">
        <f t="shared" si="55"/>
        <v>0.08653846153846154</v>
      </c>
      <c r="EX60" s="44">
        <f t="shared" si="56"/>
        <v>0.05986163227016886</v>
      </c>
      <c r="EY60" s="44">
        <f t="shared" si="57"/>
        <v>0.17785530018761725</v>
      </c>
      <c r="EZ60" s="46">
        <f t="shared" si="58"/>
        <v>0.10867143527204502</v>
      </c>
      <c r="FA60" s="84">
        <f t="shared" si="59"/>
        <v>0.3041158536585366</v>
      </c>
      <c r="FB60" s="57">
        <f t="shared" si="60"/>
        <v>0.2209486397748593</v>
      </c>
      <c r="FC60" s="57">
        <f t="shared" si="61"/>
        <v>0.026911350844277673</v>
      </c>
      <c r="FD60" s="57">
        <f t="shared" si="62"/>
        <v>0.0034591932457786116</v>
      </c>
      <c r="FE60" s="48">
        <f t="shared" si="63"/>
        <v>0.0011726078799249532</v>
      </c>
      <c r="FF60" s="47">
        <f t="shared" si="64"/>
        <v>0.0087359287054409</v>
      </c>
      <c r="FG60" s="47">
        <f t="shared" si="65"/>
        <v>0.0007915103189493433</v>
      </c>
      <c r="FH60" s="47">
        <f t="shared" si="66"/>
        <v>0.0009380863039399625</v>
      </c>
      <c r="FI60" s="47">
        <f t="shared" si="67"/>
        <v>0</v>
      </c>
      <c r="FJ60" s="47">
        <f t="shared" si="68"/>
        <v>0</v>
      </c>
      <c r="FK60" s="47">
        <f t="shared" si="69"/>
        <v>0</v>
      </c>
      <c r="FL60" s="47">
        <f>SUM(FD60:FK60)</f>
        <v>0.015097326454033772</v>
      </c>
      <c r="FM60" s="47">
        <f>SUM(EW60:FK60)</f>
        <v>0.9999999999999999</v>
      </c>
      <c r="FN60" s="47">
        <f t="shared" si="36"/>
        <v>0.3639774859287055</v>
      </c>
      <c r="FO60" s="47"/>
      <c r="FP60" s="45">
        <f t="shared" si="70"/>
        <v>0.05986163227016886</v>
      </c>
      <c r="FQ60" s="44">
        <f t="shared" si="71"/>
        <v>0.3041158536585366</v>
      </c>
      <c r="FR60" s="44">
        <f t="shared" si="72"/>
        <v>0</v>
      </c>
      <c r="FS60" s="46">
        <f t="shared" si="73"/>
        <v>0.3639774859287055</v>
      </c>
      <c r="FT60" s="44">
        <f t="shared" si="74"/>
        <v>0.17785530018761725</v>
      </c>
      <c r="FU60" s="44">
        <f t="shared" si="75"/>
        <v>0.10867143527204502</v>
      </c>
      <c r="FV60" s="44">
        <f t="shared" si="76"/>
        <v>0.2209486397748593</v>
      </c>
      <c r="FW60" s="44">
        <f t="shared" si="77"/>
        <v>0.08653846153846154</v>
      </c>
      <c r="FX60" s="44">
        <f t="shared" si="78"/>
        <v>0.026911350844277673</v>
      </c>
      <c r="FY60" s="46">
        <f t="shared" si="37"/>
        <v>0.015097326454033772</v>
      </c>
      <c r="FZ60" s="46">
        <f>SUM(FS60:FY60)</f>
        <v>1</v>
      </c>
      <c r="GA60" s="84"/>
      <c r="GB60" s="45">
        <f t="shared" si="38"/>
        <v>-0.05149714359657412</v>
      </c>
      <c r="GC60" s="44">
        <f t="shared" si="39"/>
        <v>0.04010187733394849</v>
      </c>
      <c r="GD60" s="44">
        <f t="shared" si="40"/>
        <v>-0.04337480044579656</v>
      </c>
      <c r="GE60" s="46">
        <f t="shared" si="41"/>
        <v>-0.05477006670842216</v>
      </c>
      <c r="GF60" s="44">
        <f t="shared" si="42"/>
        <v>0.023001238318283823</v>
      </c>
      <c r="GG60" s="44">
        <f t="shared" si="43"/>
        <v>0.0048128853157210355</v>
      </c>
      <c r="GH60" s="44">
        <f t="shared" si="44"/>
        <v>-0.012130669842900288</v>
      </c>
      <c r="GI60" s="44">
        <f t="shared" si="45"/>
        <v>0.016205017760034482</v>
      </c>
      <c r="GJ60" s="44">
        <f t="shared" si="46"/>
        <v>0.013627818207752477</v>
      </c>
      <c r="GK60" s="46">
        <f t="shared" si="47"/>
        <v>0.009253776949530718</v>
      </c>
      <c r="GL60" s="47"/>
      <c r="GM60" s="40"/>
      <c r="GN60" s="46">
        <f t="shared" si="48"/>
        <v>-0.09487194404237068</v>
      </c>
      <c r="GO60" s="46">
        <v>0.04010187733394849</v>
      </c>
      <c r="GP60" s="46">
        <f t="shared" si="49"/>
        <v>-0.05477006670842219</v>
      </c>
    </row>
    <row r="61" spans="1:198" ht="12" hidden="1" outlineLevel="1" collapsed="1">
      <c r="A61" s="3">
        <v>318</v>
      </c>
      <c r="B61" s="1">
        <v>320</v>
      </c>
      <c r="D61" s="1">
        <v>299</v>
      </c>
      <c r="E61" s="7" t="s">
        <v>184</v>
      </c>
      <c r="F61" s="6" t="s">
        <v>185</v>
      </c>
      <c r="G61" s="8">
        <v>399067</v>
      </c>
      <c r="H61" s="9">
        <v>363251</v>
      </c>
      <c r="I61" s="10">
        <v>345204</v>
      </c>
      <c r="J61" s="6"/>
      <c r="K61" s="9">
        <v>33650</v>
      </c>
      <c r="L61" s="9"/>
      <c r="M61" s="9"/>
      <c r="N61" s="6">
        <v>33650</v>
      </c>
      <c r="O61" s="9">
        <v>90401</v>
      </c>
      <c r="P61" s="9">
        <v>11842</v>
      </c>
      <c r="Q61" s="9"/>
      <c r="R61" s="9">
        <v>102243</v>
      </c>
      <c r="S61" s="6">
        <v>135893</v>
      </c>
      <c r="T61" s="8"/>
      <c r="U61" s="9">
        <v>64012</v>
      </c>
      <c r="V61" s="9"/>
      <c r="W61" s="10"/>
      <c r="X61" s="9">
        <v>64012</v>
      </c>
      <c r="Y61" s="8"/>
      <c r="Z61" s="10">
        <v>51592</v>
      </c>
      <c r="AA61" s="6">
        <v>51592</v>
      </c>
      <c r="AB61" s="9"/>
      <c r="AC61" s="9">
        <v>50385</v>
      </c>
      <c r="AD61" s="6">
        <v>50385</v>
      </c>
      <c r="AE61" s="8"/>
      <c r="AF61" s="10">
        <v>35870</v>
      </c>
      <c r="AG61" s="6">
        <v>35870</v>
      </c>
      <c r="AH61" s="9">
        <v>785</v>
      </c>
      <c r="AI61" s="9">
        <v>5247</v>
      </c>
      <c r="AJ61" s="9"/>
      <c r="AK61" s="9"/>
      <c r="AL61" s="6">
        <v>6032</v>
      </c>
      <c r="AM61" s="8"/>
      <c r="AN61" s="9"/>
      <c r="AO61" s="9"/>
      <c r="AP61" s="9"/>
      <c r="AQ61" s="10">
        <v>1420</v>
      </c>
      <c r="AR61" s="10">
        <v>1420</v>
      </c>
      <c r="AS61" s="9"/>
      <c r="AT61" s="12">
        <v>0.09747859236857047</v>
      </c>
      <c r="AU61" s="11">
        <v>0.2618770350285628</v>
      </c>
      <c r="AV61" s="11">
        <v>0.03430435336786364</v>
      </c>
      <c r="AW61" s="13">
        <f t="shared" si="0"/>
        <v>0.3936599807649969</v>
      </c>
      <c r="AX61" s="11">
        <v>0.18543238201179593</v>
      </c>
      <c r="AY61" s="11">
        <v>0.1494536563886861</v>
      </c>
      <c r="AZ61" s="11">
        <v>0.14595717314978968</v>
      </c>
      <c r="BA61" s="11">
        <v>0.10390957231086546</v>
      </c>
      <c r="BB61" s="11">
        <v>0.015199707998748566</v>
      </c>
      <c r="BC61" s="13">
        <f t="shared" si="30"/>
        <v>0.0063875273751172745</v>
      </c>
      <c r="BD61" s="13"/>
      <c r="BE61" s="6"/>
      <c r="BF61" s="6"/>
      <c r="BG61" s="9"/>
      <c r="BH61" s="9"/>
      <c r="BI61" s="6">
        <v>347008</v>
      </c>
      <c r="BJ61" s="6"/>
      <c r="BK61" s="9">
        <v>66171</v>
      </c>
      <c r="BL61" s="9">
        <v>80439</v>
      </c>
      <c r="BM61" s="9">
        <v>26603</v>
      </c>
      <c r="BN61" s="9">
        <v>0</v>
      </c>
      <c r="BO61" s="9">
        <v>50515</v>
      </c>
      <c r="BP61" s="9">
        <v>42721</v>
      </c>
      <c r="BQ61" s="9">
        <v>65340</v>
      </c>
      <c r="BR61" s="9">
        <v>7668</v>
      </c>
      <c r="BS61" s="9">
        <v>4369</v>
      </c>
      <c r="BT61" s="9">
        <v>0</v>
      </c>
      <c r="BU61" s="9">
        <v>0</v>
      </c>
      <c r="BV61" s="9">
        <v>596</v>
      </c>
      <c r="BW61" s="9">
        <v>1661</v>
      </c>
      <c r="BX61" s="9">
        <v>0</v>
      </c>
      <c r="BY61" s="9">
        <v>362</v>
      </c>
      <c r="BZ61" s="9">
        <v>453</v>
      </c>
      <c r="CA61" s="9">
        <v>110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6"/>
      <c r="CL61" s="8">
        <v>26603</v>
      </c>
      <c r="CM61" s="10">
        <v>80439</v>
      </c>
      <c r="CN61" s="9">
        <v>107042</v>
      </c>
      <c r="CO61" s="6">
        <v>7668</v>
      </c>
      <c r="CP61" s="6">
        <v>4369</v>
      </c>
      <c r="CQ61" s="6">
        <f t="shared" si="31"/>
        <v>0</v>
      </c>
      <c r="CR61" s="6">
        <f t="shared" si="32"/>
        <v>596</v>
      </c>
      <c r="CS61" s="9">
        <v>66171</v>
      </c>
      <c r="CT61" s="9">
        <v>50515</v>
      </c>
      <c r="CU61" s="9">
        <v>42721</v>
      </c>
      <c r="CV61" s="9"/>
      <c r="CW61" s="9">
        <v>65340</v>
      </c>
      <c r="CX61" s="6">
        <f t="shared" si="33"/>
        <v>2586</v>
      </c>
      <c r="CY61" s="6"/>
      <c r="CZ61" s="66">
        <v>0.0766639385835485</v>
      </c>
      <c r="DA61" s="66">
        <v>0.23180733585392843</v>
      </c>
      <c r="DB61" s="66"/>
      <c r="DC61" s="14">
        <v>0.30847127443747696</v>
      </c>
      <c r="DD61" s="80">
        <v>0.19069012818148284</v>
      </c>
      <c r="DE61" s="80">
        <v>0.1455730127259314</v>
      </c>
      <c r="DF61" s="66">
        <v>0.18829537071191443</v>
      </c>
      <c r="DG61" s="15">
        <v>0.1231124354481741</v>
      </c>
      <c r="DH61" s="66">
        <v>0.0220974732571007</v>
      </c>
      <c r="DI61" s="14">
        <v>0</v>
      </c>
      <c r="DJ61" s="14">
        <v>0.012590487827369974</v>
      </c>
      <c r="DK61" s="80">
        <f t="shared" si="52"/>
        <v>0</v>
      </c>
      <c r="DL61" s="66">
        <f t="shared" si="53"/>
        <v>0.001717539653264478</v>
      </c>
      <c r="DM61" s="14">
        <f t="shared" si="34"/>
        <v>0.007452277757285135</v>
      </c>
      <c r="DN61" s="9"/>
      <c r="DO61" s="80">
        <v>-0.020814653785021967</v>
      </c>
      <c r="DP61" s="15">
        <v>-0.030069699174634368</v>
      </c>
      <c r="DQ61" s="15">
        <f t="shared" si="35"/>
        <v>-0.03430435336786364</v>
      </c>
      <c r="DR61" s="15">
        <f t="shared" si="54"/>
        <v>-0.050884352959656334</v>
      </c>
      <c r="DS61" s="14">
        <f t="shared" si="79"/>
        <v>-0.08518870632751997</v>
      </c>
      <c r="DT61" s="15">
        <v>0.006897765258352135</v>
      </c>
      <c r="DU61" s="66">
        <v>0.005257746169686911</v>
      </c>
      <c r="DV61" s="14">
        <v>-0.0038806436627547014</v>
      </c>
      <c r="DW61" s="66">
        <v>0.019202863137308637</v>
      </c>
      <c r="DX61" s="14">
        <v>0.015322219474553936</v>
      </c>
      <c r="DY61" s="15">
        <f t="shared" si="80"/>
        <v>0.04233819756212476</v>
      </c>
      <c r="DZ61" s="6"/>
      <c r="EA61" s="6"/>
      <c r="EB61" s="8">
        <f>SUM(EB62:EB71)</f>
        <v>412867</v>
      </c>
      <c r="EC61" s="8">
        <f>SUM(EC62:EC71)</f>
        <v>377216</v>
      </c>
      <c r="ED61" s="8">
        <f>SUM(ED62:ED71)</f>
        <v>360655</v>
      </c>
      <c r="EE61" s="8">
        <f>SUM(EE62:EE71)</f>
        <v>44719</v>
      </c>
      <c r="EF61" s="9">
        <f>SUM(EF62:EF71)</f>
        <v>17734</v>
      </c>
      <c r="EG61" s="9">
        <f>SUM(EG62:EG71)</f>
        <v>68013</v>
      </c>
      <c r="EH61" s="6">
        <f>SUM(EH62:EH71)</f>
        <v>53315</v>
      </c>
      <c r="EI61" s="8">
        <f>SUM(EI62:EI71)</f>
        <v>96562</v>
      </c>
      <c r="EJ61" s="9">
        <f>SUM(EJ62:EJ71)</f>
        <v>62642</v>
      </c>
      <c r="EK61" s="9">
        <f>SUM(EK62:EK71)</f>
        <v>12147</v>
      </c>
      <c r="EL61" s="9">
        <f>SUM(EL62:EL71)</f>
        <v>944</v>
      </c>
      <c r="EM61" s="10">
        <f>SUM(EM62:EM71)</f>
        <v>515</v>
      </c>
      <c r="EN61" s="6">
        <f>SUM(EN62:EN71)</f>
        <v>3526</v>
      </c>
      <c r="EO61" s="6">
        <f>SUM(EO62:EO71)</f>
        <v>288</v>
      </c>
      <c r="EP61" s="6">
        <f>SUM(EP62:EP71)</f>
        <v>250</v>
      </c>
      <c r="EQ61" s="6">
        <f>SUM(EQ62:EQ71)</f>
        <v>0</v>
      </c>
      <c r="ER61" s="6">
        <f>SUM(ER62:ER71)</f>
        <v>0</v>
      </c>
      <c r="ES61" s="6">
        <f>SUM(ES62:ES71)</f>
        <v>0</v>
      </c>
      <c r="ET61" s="6">
        <f>SUM(EL61:ES61)</f>
        <v>5523</v>
      </c>
      <c r="EU61" s="6">
        <f>SUM(EE61:EK61)+ET61</f>
        <v>360655</v>
      </c>
      <c r="EV61" s="6"/>
      <c r="EW61" s="12">
        <f t="shared" si="55"/>
        <v>0.12399384453286381</v>
      </c>
      <c r="EX61" s="11">
        <f t="shared" si="56"/>
        <v>0.04917164603291234</v>
      </c>
      <c r="EY61" s="11">
        <f t="shared" si="57"/>
        <v>0.18858188573567536</v>
      </c>
      <c r="EZ61" s="13">
        <f t="shared" si="58"/>
        <v>0.14782825692143461</v>
      </c>
      <c r="FA61" s="80">
        <f t="shared" si="59"/>
        <v>0.26774063856039704</v>
      </c>
      <c r="FB61" s="66">
        <f t="shared" si="60"/>
        <v>0.17368953709223497</v>
      </c>
      <c r="FC61" s="66">
        <f t="shared" si="61"/>
        <v>0.033680387073519016</v>
      </c>
      <c r="FD61" s="66">
        <f t="shared" si="62"/>
        <v>0.0026174598993497942</v>
      </c>
      <c r="FE61" s="15">
        <f t="shared" si="63"/>
        <v>0.0014279574662766357</v>
      </c>
      <c r="FF61" s="14">
        <f t="shared" si="64"/>
        <v>0.009776656361342556</v>
      </c>
      <c r="FG61" s="14">
        <f t="shared" si="65"/>
        <v>0.0007985470879372254</v>
      </c>
      <c r="FH61" s="14">
        <f t="shared" si="66"/>
        <v>0.0006931832360566192</v>
      </c>
      <c r="FI61" s="14">
        <f t="shared" si="67"/>
        <v>0</v>
      </c>
      <c r="FJ61" s="14">
        <f t="shared" si="68"/>
        <v>0</v>
      </c>
      <c r="FK61" s="14">
        <f t="shared" si="69"/>
        <v>0</v>
      </c>
      <c r="FL61" s="14">
        <f>SUM(FD61:FK61)</f>
        <v>0.01531380405096283</v>
      </c>
      <c r="FM61" s="14">
        <f>SUM(EW61:FK61)</f>
        <v>1</v>
      </c>
      <c r="FN61" s="14">
        <f t="shared" si="36"/>
        <v>0.3169122845933094</v>
      </c>
      <c r="FO61" s="14"/>
      <c r="FP61" s="12">
        <f t="shared" si="70"/>
        <v>0.04917164603291234</v>
      </c>
      <c r="FQ61" s="11">
        <f t="shared" si="71"/>
        <v>0.26774063856039704</v>
      </c>
      <c r="FR61" s="11">
        <f t="shared" si="72"/>
        <v>0</v>
      </c>
      <c r="FS61" s="13">
        <f t="shared" si="73"/>
        <v>0.3169122845933094</v>
      </c>
      <c r="FT61" s="11">
        <f t="shared" si="74"/>
        <v>0.18858188573567536</v>
      </c>
      <c r="FU61" s="11">
        <f t="shared" si="75"/>
        <v>0.14782825692143461</v>
      </c>
      <c r="FV61" s="11">
        <f t="shared" si="76"/>
        <v>0.17368953709223497</v>
      </c>
      <c r="FW61" s="11">
        <f t="shared" si="77"/>
        <v>0.12399384453286381</v>
      </c>
      <c r="FX61" s="11">
        <f t="shared" si="78"/>
        <v>0.033680387073519016</v>
      </c>
      <c r="FY61" s="13">
        <f t="shared" si="37"/>
        <v>0.01531380405096283</v>
      </c>
      <c r="FZ61" s="13">
        <f>SUM(FS61:FY61)</f>
        <v>1</v>
      </c>
      <c r="GA61" s="80"/>
      <c r="GB61" s="12">
        <f t="shared" si="38"/>
        <v>-0.04830694633565813</v>
      </c>
      <c r="GC61" s="11">
        <f t="shared" si="39"/>
        <v>0.005863603531834238</v>
      </c>
      <c r="GD61" s="11">
        <f t="shared" si="40"/>
        <v>-0.03430435336786364</v>
      </c>
      <c r="GE61" s="13">
        <f t="shared" si="41"/>
        <v>-0.07674769617168753</v>
      </c>
      <c r="GF61" s="11">
        <f t="shared" si="42"/>
        <v>0.0031495037238794266</v>
      </c>
      <c r="GG61" s="11">
        <f t="shared" si="43"/>
        <v>-0.001625399467251487</v>
      </c>
      <c r="GH61" s="11">
        <f t="shared" si="44"/>
        <v>0.0277323639424453</v>
      </c>
      <c r="GI61" s="11">
        <f t="shared" si="45"/>
        <v>0.02008427222199835</v>
      </c>
      <c r="GJ61" s="11">
        <f t="shared" si="46"/>
        <v>0.01848067907477045</v>
      </c>
      <c r="GK61" s="13">
        <f t="shared" si="47"/>
        <v>0.008926276675845555</v>
      </c>
      <c r="GL61" s="14"/>
      <c r="GM61" s="6"/>
      <c r="GN61" s="13">
        <f t="shared" si="48"/>
        <v>-0.08261129970352177</v>
      </c>
      <c r="GO61" s="13">
        <v>0.005863603531834238</v>
      </c>
      <c r="GP61" s="13">
        <f t="shared" si="49"/>
        <v>-0.07674769617168753</v>
      </c>
    </row>
    <row r="62" spans="1:198" ht="12" hidden="1" outlineLevel="2">
      <c r="A62" s="3">
        <v>319</v>
      </c>
      <c r="B62" s="1">
        <v>321</v>
      </c>
      <c r="C62" s="1">
        <v>1</v>
      </c>
      <c r="E62" s="147">
        <v>44011</v>
      </c>
      <c r="F62" s="40" t="s">
        <v>186</v>
      </c>
      <c r="G62" s="42">
        <v>34705</v>
      </c>
      <c r="H62" s="41">
        <v>31978</v>
      </c>
      <c r="I62" s="43">
        <v>30053</v>
      </c>
      <c r="J62" s="40"/>
      <c r="K62" s="41">
        <v>2614</v>
      </c>
      <c r="L62" s="41"/>
      <c r="M62" s="41"/>
      <c r="N62" s="40">
        <v>2614</v>
      </c>
      <c r="O62" s="41">
        <v>8469</v>
      </c>
      <c r="P62" s="41">
        <v>1274</v>
      </c>
      <c r="Q62" s="41"/>
      <c r="R62" s="41">
        <v>9743</v>
      </c>
      <c r="S62" s="40">
        <v>12357</v>
      </c>
      <c r="T62" s="42"/>
      <c r="U62" s="41">
        <v>5847</v>
      </c>
      <c r="V62" s="41"/>
      <c r="W62" s="43"/>
      <c r="X62" s="41">
        <v>5847</v>
      </c>
      <c r="Y62" s="42"/>
      <c r="Z62" s="43">
        <v>3532</v>
      </c>
      <c r="AA62" s="40">
        <v>3532</v>
      </c>
      <c r="AB62" s="41"/>
      <c r="AC62" s="41">
        <v>5983</v>
      </c>
      <c r="AD62" s="40">
        <v>5983</v>
      </c>
      <c r="AE62" s="42"/>
      <c r="AF62" s="43">
        <v>1953</v>
      </c>
      <c r="AG62" s="40">
        <v>1953</v>
      </c>
      <c r="AH62" s="41">
        <v>57</v>
      </c>
      <c r="AI62" s="41">
        <v>220</v>
      </c>
      <c r="AJ62" s="41"/>
      <c r="AK62" s="41"/>
      <c r="AL62" s="40">
        <v>277</v>
      </c>
      <c r="AM62" s="42"/>
      <c r="AN62" s="41"/>
      <c r="AO62" s="41"/>
      <c r="AP62" s="41"/>
      <c r="AQ62" s="43">
        <v>104</v>
      </c>
      <c r="AR62" s="43">
        <v>104</v>
      </c>
      <c r="AS62" s="41"/>
      <c r="AT62" s="45">
        <v>0.08697966925098992</v>
      </c>
      <c r="AU62" s="44">
        <v>0.28180214953582006</v>
      </c>
      <c r="AV62" s="44">
        <v>0.04239177453166073</v>
      </c>
      <c r="AW62" s="46">
        <f t="shared" si="0"/>
        <v>0.4111735933184707</v>
      </c>
      <c r="AX62" s="44">
        <v>0.1945562838984461</v>
      </c>
      <c r="AY62" s="44">
        <v>0.11752570458856021</v>
      </c>
      <c r="AZ62" s="44">
        <v>0.199081622466975</v>
      </c>
      <c r="BA62" s="44">
        <v>0.06498519282600738</v>
      </c>
      <c r="BB62" s="44">
        <v>0.007320400625561508</v>
      </c>
      <c r="BC62" s="46">
        <f t="shared" si="30"/>
        <v>0.005357202275979023</v>
      </c>
      <c r="BD62" s="46"/>
      <c r="BE62" s="40"/>
      <c r="BF62" s="40"/>
      <c r="BG62" s="18"/>
      <c r="BH62" s="18"/>
      <c r="BI62" s="19">
        <v>31094</v>
      </c>
      <c r="BJ62" s="40"/>
      <c r="BK62" s="18">
        <v>6455</v>
      </c>
      <c r="BL62" s="18">
        <v>7073</v>
      </c>
      <c r="BM62" s="18">
        <v>2148</v>
      </c>
      <c r="BN62" s="18">
        <v>0</v>
      </c>
      <c r="BO62" s="18">
        <v>2551</v>
      </c>
      <c r="BP62" s="18">
        <v>2462</v>
      </c>
      <c r="BQ62" s="18">
        <v>9513</v>
      </c>
      <c r="BR62" s="18">
        <v>465</v>
      </c>
      <c r="BS62" s="18">
        <v>427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18">
        <v>0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9"/>
      <c r="CL62" s="17">
        <v>2148</v>
      </c>
      <c r="CM62" s="20">
        <v>7073</v>
      </c>
      <c r="CN62" s="18">
        <v>9221</v>
      </c>
      <c r="CO62" s="19">
        <v>465</v>
      </c>
      <c r="CP62" s="19">
        <v>427</v>
      </c>
      <c r="CQ62" s="19">
        <f t="shared" si="31"/>
        <v>0</v>
      </c>
      <c r="CR62" s="19">
        <f t="shared" si="32"/>
        <v>0</v>
      </c>
      <c r="CS62" s="18">
        <v>6455</v>
      </c>
      <c r="CT62" s="18">
        <v>2551</v>
      </c>
      <c r="CU62" s="18">
        <v>2462</v>
      </c>
      <c r="CV62" s="18"/>
      <c r="CW62" s="18">
        <v>9513</v>
      </c>
      <c r="CX62" s="19">
        <f t="shared" si="33"/>
        <v>0</v>
      </c>
      <c r="CY62" s="40"/>
      <c r="CZ62" s="58">
        <v>0.06908085161124333</v>
      </c>
      <c r="DA62" s="58">
        <v>0.22747153791728308</v>
      </c>
      <c r="DB62" s="58"/>
      <c r="DC62" s="49">
        <v>0.2965523895285264</v>
      </c>
      <c r="DD62" s="82">
        <v>0.20759632083360133</v>
      </c>
      <c r="DE62" s="82">
        <v>0.08204155142471216</v>
      </c>
      <c r="DF62" s="58">
        <v>0.3059432687978388</v>
      </c>
      <c r="DG62" s="26">
        <v>0.07917926288029845</v>
      </c>
      <c r="DH62" s="58">
        <v>0.014954653630925581</v>
      </c>
      <c r="DI62" s="49">
        <v>0</v>
      </c>
      <c r="DJ62" s="49">
        <v>0.013732552904097254</v>
      </c>
      <c r="DK62" s="82">
        <f t="shared" si="52"/>
        <v>0</v>
      </c>
      <c r="DL62" s="58">
        <f t="shared" si="53"/>
        <v>0</v>
      </c>
      <c r="DM62" s="49">
        <f t="shared" si="34"/>
        <v>0</v>
      </c>
      <c r="DN62" s="41"/>
      <c r="DO62" s="82">
        <v>-0.017898817639746586</v>
      </c>
      <c r="DP62" s="26">
        <v>-0.05433061161853697</v>
      </c>
      <c r="DQ62" s="26">
        <f t="shared" si="35"/>
        <v>-0.04239177453166073</v>
      </c>
      <c r="DR62" s="48">
        <f t="shared" si="54"/>
        <v>-0.07222942925828355</v>
      </c>
      <c r="DS62" s="14">
        <f t="shared" si="79"/>
        <v>-0.11462120378994428</v>
      </c>
      <c r="DT62" s="26">
        <v>0.007634253005364073</v>
      </c>
      <c r="DU62" s="58">
        <v>0.013040036935155236</v>
      </c>
      <c r="DV62" s="49">
        <v>-0.03548415316384805</v>
      </c>
      <c r="DW62" s="58">
        <v>0.01419407005429106</v>
      </c>
      <c r="DX62" s="49">
        <v>-0.02129008310955699</v>
      </c>
      <c r="DY62" s="26">
        <f t="shared" si="80"/>
        <v>0.10686164633086379</v>
      </c>
      <c r="DZ62" s="40"/>
      <c r="EA62" s="40"/>
      <c r="EB62" s="42">
        <v>35547</v>
      </c>
      <c r="EC62" s="42">
        <v>33136</v>
      </c>
      <c r="ED62" s="42">
        <v>31375</v>
      </c>
      <c r="EE62" s="42">
        <v>2597</v>
      </c>
      <c r="EF62" s="41">
        <v>1425</v>
      </c>
      <c r="EG62" s="41">
        <v>6001</v>
      </c>
      <c r="EH62" s="40">
        <v>3505</v>
      </c>
      <c r="EI62" s="42">
        <v>9964</v>
      </c>
      <c r="EJ62" s="41">
        <v>7003</v>
      </c>
      <c r="EK62" s="41">
        <v>531</v>
      </c>
      <c r="EL62" s="41">
        <v>82</v>
      </c>
      <c r="EM62" s="43">
        <v>34</v>
      </c>
      <c r="EN62" s="40">
        <v>195</v>
      </c>
      <c r="EO62" s="40">
        <v>20</v>
      </c>
      <c r="EP62" s="40">
        <v>18</v>
      </c>
      <c r="EQ62" s="40"/>
      <c r="ER62" s="40"/>
      <c r="ES62" s="40"/>
      <c r="ET62" s="40">
        <f>SUM(EL62:ES62)</f>
        <v>349</v>
      </c>
      <c r="EU62" s="40">
        <f>SUM(EE62:EK62)+ET62</f>
        <v>31375</v>
      </c>
      <c r="EV62" s="40"/>
      <c r="EW62" s="45">
        <f t="shared" si="55"/>
        <v>0.08277290836653386</v>
      </c>
      <c r="EX62" s="44">
        <f t="shared" si="56"/>
        <v>0.04541832669322709</v>
      </c>
      <c r="EY62" s="44">
        <f t="shared" si="57"/>
        <v>0.19126693227091635</v>
      </c>
      <c r="EZ62" s="46">
        <f t="shared" si="58"/>
        <v>0.11171314741035857</v>
      </c>
      <c r="FA62" s="84">
        <f t="shared" si="59"/>
        <v>0.31757768924302787</v>
      </c>
      <c r="FB62" s="57">
        <f t="shared" si="60"/>
        <v>0.22320318725099603</v>
      </c>
      <c r="FC62" s="57">
        <f t="shared" si="61"/>
        <v>0.01692430278884462</v>
      </c>
      <c r="FD62" s="57">
        <f t="shared" si="62"/>
        <v>0.0026135458167330676</v>
      </c>
      <c r="FE62" s="48">
        <f t="shared" si="63"/>
        <v>0.0010836653386454183</v>
      </c>
      <c r="FF62" s="47">
        <f t="shared" si="64"/>
        <v>0.006215139442231075</v>
      </c>
      <c r="FG62" s="47">
        <f t="shared" si="65"/>
        <v>0.0006374501992031873</v>
      </c>
      <c r="FH62" s="47">
        <f t="shared" si="66"/>
        <v>0.0005737051792828685</v>
      </c>
      <c r="FI62" s="47">
        <f t="shared" si="67"/>
        <v>0</v>
      </c>
      <c r="FJ62" s="47">
        <f t="shared" si="68"/>
        <v>0</v>
      </c>
      <c r="FK62" s="47">
        <f t="shared" si="69"/>
        <v>0</v>
      </c>
      <c r="FL62" s="47">
        <f>SUM(FD62:FK62)</f>
        <v>0.011123505976095618</v>
      </c>
      <c r="FM62" s="47">
        <f>SUM(EW62:FK62)</f>
        <v>1</v>
      </c>
      <c r="FN62" s="47">
        <f t="shared" si="36"/>
        <v>0.36299601593625497</v>
      </c>
      <c r="FO62" s="47"/>
      <c r="FP62" s="45">
        <f t="shared" si="70"/>
        <v>0.04541832669322709</v>
      </c>
      <c r="FQ62" s="44">
        <f t="shared" si="71"/>
        <v>0.31757768924302787</v>
      </c>
      <c r="FR62" s="44">
        <f t="shared" si="72"/>
        <v>0</v>
      </c>
      <c r="FS62" s="46">
        <f t="shared" si="73"/>
        <v>0.36299601593625497</v>
      </c>
      <c r="FT62" s="44">
        <f t="shared" si="74"/>
        <v>0.19126693227091635</v>
      </c>
      <c r="FU62" s="44">
        <f t="shared" si="75"/>
        <v>0.11171314741035857</v>
      </c>
      <c r="FV62" s="44">
        <f t="shared" si="76"/>
        <v>0.22320318725099603</v>
      </c>
      <c r="FW62" s="44">
        <f t="shared" si="77"/>
        <v>0.08277290836653386</v>
      </c>
      <c r="FX62" s="44">
        <f t="shared" si="78"/>
        <v>0.01692430278884462</v>
      </c>
      <c r="FY62" s="46">
        <f t="shared" si="37"/>
        <v>0.011123505976095618</v>
      </c>
      <c r="FZ62" s="46">
        <f>SUM(FS62:FY62)</f>
        <v>0.9999999999999999</v>
      </c>
      <c r="GA62" s="84"/>
      <c r="GB62" s="45">
        <f t="shared" si="38"/>
        <v>-0.04156134255776283</v>
      </c>
      <c r="GC62" s="44">
        <f t="shared" si="39"/>
        <v>0.035775539707207815</v>
      </c>
      <c r="GD62" s="44">
        <f t="shared" si="40"/>
        <v>-0.04239177453166073</v>
      </c>
      <c r="GE62" s="46">
        <f t="shared" si="41"/>
        <v>-0.04817757738221573</v>
      </c>
      <c r="GF62" s="44">
        <f t="shared" si="42"/>
        <v>-0.0032893516275297463</v>
      </c>
      <c r="GG62" s="44">
        <f t="shared" si="43"/>
        <v>-0.005812557178201644</v>
      </c>
      <c r="GH62" s="44">
        <f t="shared" si="44"/>
        <v>0.024121564784021027</v>
      </c>
      <c r="GI62" s="44">
        <f t="shared" si="45"/>
        <v>0.01778771554052648</v>
      </c>
      <c r="GJ62" s="44">
        <f t="shared" si="46"/>
        <v>0.009603902163283112</v>
      </c>
      <c r="GK62" s="46">
        <f t="shared" si="47"/>
        <v>0.005766303700116595</v>
      </c>
      <c r="GL62" s="47"/>
      <c r="GM62" s="40"/>
      <c r="GN62" s="46">
        <f t="shared" si="48"/>
        <v>-0.08395311708942356</v>
      </c>
      <c r="GO62" s="46">
        <v>0.035775539707207815</v>
      </c>
      <c r="GP62" s="46">
        <f t="shared" si="49"/>
        <v>-0.048177577382215744</v>
      </c>
    </row>
    <row r="63" spans="1:198" ht="12" hidden="1" outlineLevel="2">
      <c r="A63" s="3">
        <v>322</v>
      </c>
      <c r="B63" s="1">
        <v>324</v>
      </c>
      <c r="C63" s="1">
        <v>1</v>
      </c>
      <c r="E63" s="147">
        <v>44013</v>
      </c>
      <c r="F63" s="40" t="s">
        <v>187</v>
      </c>
      <c r="G63" s="42">
        <v>13937</v>
      </c>
      <c r="H63" s="41">
        <v>12793</v>
      </c>
      <c r="I63" s="43">
        <v>12265</v>
      </c>
      <c r="J63" s="40"/>
      <c r="K63" s="41">
        <v>1175</v>
      </c>
      <c r="L63" s="41"/>
      <c r="M63" s="41"/>
      <c r="N63" s="40">
        <v>1175</v>
      </c>
      <c r="O63" s="41">
        <v>4066</v>
      </c>
      <c r="P63" s="41">
        <v>342</v>
      </c>
      <c r="Q63" s="41"/>
      <c r="R63" s="41">
        <v>4408</v>
      </c>
      <c r="S63" s="40">
        <v>5583</v>
      </c>
      <c r="T63" s="42"/>
      <c r="U63" s="41">
        <v>2644</v>
      </c>
      <c r="V63" s="41"/>
      <c r="W63" s="43"/>
      <c r="X63" s="41">
        <v>2644</v>
      </c>
      <c r="Y63" s="42"/>
      <c r="Z63" s="43">
        <v>1389</v>
      </c>
      <c r="AA63" s="40">
        <v>1389</v>
      </c>
      <c r="AB63" s="41"/>
      <c r="AC63" s="41">
        <v>1483</v>
      </c>
      <c r="AD63" s="40">
        <v>1483</v>
      </c>
      <c r="AE63" s="42"/>
      <c r="AF63" s="43">
        <v>962</v>
      </c>
      <c r="AG63" s="40">
        <v>962</v>
      </c>
      <c r="AH63" s="41">
        <v>18</v>
      </c>
      <c r="AI63" s="41">
        <v>135</v>
      </c>
      <c r="AJ63" s="41"/>
      <c r="AK63" s="41"/>
      <c r="AL63" s="40">
        <v>153</v>
      </c>
      <c r="AM63" s="42"/>
      <c r="AN63" s="41"/>
      <c r="AO63" s="41"/>
      <c r="AP63" s="41"/>
      <c r="AQ63" s="43">
        <v>51</v>
      </c>
      <c r="AR63" s="43">
        <v>51</v>
      </c>
      <c r="AS63" s="41"/>
      <c r="AT63" s="45">
        <v>0.09580105992662047</v>
      </c>
      <c r="AU63" s="44">
        <v>0.3315124337545862</v>
      </c>
      <c r="AV63" s="44">
        <v>0.027884223399918466</v>
      </c>
      <c r="AW63" s="46">
        <f t="shared" si="0"/>
        <v>0.45519771708112516</v>
      </c>
      <c r="AX63" s="44">
        <v>0.21557276803913575</v>
      </c>
      <c r="AY63" s="44">
        <v>0.11324908275580921</v>
      </c>
      <c r="AZ63" s="44">
        <v>0.12091316754993885</v>
      </c>
      <c r="BA63" s="44">
        <v>0.07843456991439055</v>
      </c>
      <c r="BB63" s="44">
        <v>0.0110069302894415</v>
      </c>
      <c r="BC63" s="46">
        <f t="shared" si="30"/>
        <v>0.005625764370158826</v>
      </c>
      <c r="BD63" s="46"/>
      <c r="BE63" s="40"/>
      <c r="BF63" s="40"/>
      <c r="BG63" s="18"/>
      <c r="BH63" s="18"/>
      <c r="BI63" s="19">
        <v>12444</v>
      </c>
      <c r="BJ63" s="40"/>
      <c r="BK63" s="18">
        <v>2812</v>
      </c>
      <c r="BL63" s="18">
        <v>3540</v>
      </c>
      <c r="BM63" s="18">
        <v>853</v>
      </c>
      <c r="BN63" s="18">
        <v>0</v>
      </c>
      <c r="BO63" s="18">
        <v>1199</v>
      </c>
      <c r="BP63" s="18">
        <v>1251</v>
      </c>
      <c r="BQ63" s="18">
        <v>2410</v>
      </c>
      <c r="BR63" s="18">
        <v>190</v>
      </c>
      <c r="BS63" s="18">
        <v>189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0</v>
      </c>
      <c r="CC63" s="18">
        <v>0</v>
      </c>
      <c r="CD63" s="18">
        <v>0</v>
      </c>
      <c r="CE63" s="18">
        <v>0</v>
      </c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9"/>
      <c r="CL63" s="17">
        <v>853</v>
      </c>
      <c r="CM63" s="20">
        <v>3540</v>
      </c>
      <c r="CN63" s="18">
        <v>4393</v>
      </c>
      <c r="CO63" s="19">
        <v>190</v>
      </c>
      <c r="CP63" s="19">
        <v>189</v>
      </c>
      <c r="CQ63" s="19">
        <f t="shared" si="31"/>
        <v>0</v>
      </c>
      <c r="CR63" s="19">
        <f t="shared" si="32"/>
        <v>0</v>
      </c>
      <c r="CS63" s="18">
        <v>2812</v>
      </c>
      <c r="CT63" s="18">
        <v>1199</v>
      </c>
      <c r="CU63" s="18">
        <v>1251</v>
      </c>
      <c r="CV63" s="18"/>
      <c r="CW63" s="18">
        <v>2410</v>
      </c>
      <c r="CX63" s="19">
        <f t="shared" si="33"/>
        <v>0</v>
      </c>
      <c r="CY63" s="40"/>
      <c r="CZ63" s="58">
        <v>0.06854709096753456</v>
      </c>
      <c r="DA63" s="58">
        <v>0.2844744455159113</v>
      </c>
      <c r="DB63" s="58"/>
      <c r="DC63" s="49">
        <v>0.35302153648344586</v>
      </c>
      <c r="DD63" s="82">
        <v>0.22597235615557698</v>
      </c>
      <c r="DE63" s="82">
        <v>0.09635165541626486</v>
      </c>
      <c r="DF63" s="58">
        <v>0.19366763098682097</v>
      </c>
      <c r="DG63" s="26">
        <v>0.10053037608486018</v>
      </c>
      <c r="DH63" s="58">
        <v>0.015268402442944392</v>
      </c>
      <c r="DI63" s="49">
        <v>0</v>
      </c>
      <c r="DJ63" s="49">
        <v>0.01518804243008679</v>
      </c>
      <c r="DK63" s="82">
        <f t="shared" si="52"/>
        <v>0</v>
      </c>
      <c r="DL63" s="58">
        <f t="shared" si="53"/>
        <v>0</v>
      </c>
      <c r="DM63" s="49">
        <f t="shared" si="34"/>
        <v>0</v>
      </c>
      <c r="DN63" s="41"/>
      <c r="DO63" s="82">
        <v>-0.02725396895908591</v>
      </c>
      <c r="DP63" s="26">
        <v>-0.047037988238674944</v>
      </c>
      <c r="DQ63" s="26">
        <f t="shared" si="35"/>
        <v>-0.027884223399918466</v>
      </c>
      <c r="DR63" s="48">
        <f t="shared" si="54"/>
        <v>-0.07429195719776086</v>
      </c>
      <c r="DS63" s="14">
        <f t="shared" si="79"/>
        <v>-0.10217618059767933</v>
      </c>
      <c r="DT63" s="26">
        <v>0.0042614721535028915</v>
      </c>
      <c r="DU63" s="58">
        <v>0.010399588116441233</v>
      </c>
      <c r="DV63" s="49">
        <v>-0.016897427339544344</v>
      </c>
      <c r="DW63" s="58">
        <v>0.022095806170469634</v>
      </c>
      <c r="DX63" s="49">
        <v>0.00519837883092529</v>
      </c>
      <c r="DY63" s="26">
        <f t="shared" si="80"/>
        <v>0.07275446343688212</v>
      </c>
      <c r="DZ63" s="40"/>
      <c r="EA63" s="40"/>
      <c r="EB63" s="42">
        <v>14010</v>
      </c>
      <c r="EC63" s="42">
        <v>13015</v>
      </c>
      <c r="ED63" s="42">
        <v>12548</v>
      </c>
      <c r="EE63" s="42">
        <v>1216</v>
      </c>
      <c r="EF63" s="41">
        <v>571</v>
      </c>
      <c r="EG63" s="41">
        <v>2759</v>
      </c>
      <c r="EH63" s="40">
        <v>1391</v>
      </c>
      <c r="EI63" s="42">
        <v>4290</v>
      </c>
      <c r="EJ63" s="41">
        <v>1839</v>
      </c>
      <c r="EK63" s="41">
        <v>328</v>
      </c>
      <c r="EL63" s="41">
        <v>29</v>
      </c>
      <c r="EM63" s="43">
        <v>11</v>
      </c>
      <c r="EN63" s="40">
        <v>100</v>
      </c>
      <c r="EO63" s="40">
        <v>9</v>
      </c>
      <c r="EP63" s="40">
        <v>5</v>
      </c>
      <c r="EQ63" s="40"/>
      <c r="ER63" s="40"/>
      <c r="ES63" s="40"/>
      <c r="ET63" s="40">
        <f>SUM(EL63:ES63)</f>
        <v>154</v>
      </c>
      <c r="EU63" s="40">
        <f>SUM(EE63:EK63)+ET63</f>
        <v>12548</v>
      </c>
      <c r="EV63" s="40"/>
      <c r="EW63" s="45">
        <f t="shared" si="55"/>
        <v>0.09690787376474339</v>
      </c>
      <c r="EX63" s="44">
        <f t="shared" si="56"/>
        <v>0.04550525980235894</v>
      </c>
      <c r="EY63" s="44">
        <f t="shared" si="57"/>
        <v>0.21987567739878866</v>
      </c>
      <c r="EZ63" s="46">
        <f t="shared" si="58"/>
        <v>0.11085431941345235</v>
      </c>
      <c r="FA63" s="84">
        <f t="shared" si="59"/>
        <v>0.34188715333120817</v>
      </c>
      <c r="FB63" s="57">
        <f t="shared" si="60"/>
        <v>0.14655722027414728</v>
      </c>
      <c r="FC63" s="57">
        <f t="shared" si="61"/>
        <v>0.02613962384443736</v>
      </c>
      <c r="FD63" s="57">
        <f t="shared" si="62"/>
        <v>0.0023111252789289128</v>
      </c>
      <c r="FE63" s="48">
        <f t="shared" si="63"/>
        <v>0.0008766337264902774</v>
      </c>
      <c r="FF63" s="47">
        <f t="shared" si="64"/>
        <v>0.007969397513547976</v>
      </c>
      <c r="FG63" s="47">
        <f t="shared" si="65"/>
        <v>0.0007172457762193178</v>
      </c>
      <c r="FH63" s="47">
        <f t="shared" si="66"/>
        <v>0.0003984698756773988</v>
      </c>
      <c r="FI63" s="47">
        <f t="shared" si="67"/>
        <v>0</v>
      </c>
      <c r="FJ63" s="47">
        <f t="shared" si="68"/>
        <v>0</v>
      </c>
      <c r="FK63" s="47">
        <f t="shared" si="69"/>
        <v>0</v>
      </c>
      <c r="FL63" s="47">
        <f>SUM(FD63:FK63)</f>
        <v>0.012272872170863883</v>
      </c>
      <c r="FM63" s="47">
        <f>SUM(EW63:FK63)</f>
        <v>1.0000000000000002</v>
      </c>
      <c r="FN63" s="47">
        <f t="shared" si="36"/>
        <v>0.3873924131335671</v>
      </c>
      <c r="FO63" s="47"/>
      <c r="FP63" s="45">
        <f t="shared" si="70"/>
        <v>0.04550525980235894</v>
      </c>
      <c r="FQ63" s="44">
        <f t="shared" si="71"/>
        <v>0.34188715333120817</v>
      </c>
      <c r="FR63" s="44">
        <f t="shared" si="72"/>
        <v>0</v>
      </c>
      <c r="FS63" s="46">
        <f t="shared" si="73"/>
        <v>0.3873924131335671</v>
      </c>
      <c r="FT63" s="44">
        <f t="shared" si="74"/>
        <v>0.21987567739878866</v>
      </c>
      <c r="FU63" s="44">
        <f t="shared" si="75"/>
        <v>0.11085431941345235</v>
      </c>
      <c r="FV63" s="44">
        <f t="shared" si="76"/>
        <v>0.14655722027414728</v>
      </c>
      <c r="FW63" s="44">
        <f t="shared" si="77"/>
        <v>0.09690787376474339</v>
      </c>
      <c r="FX63" s="44">
        <f t="shared" si="78"/>
        <v>0.02613962384443736</v>
      </c>
      <c r="FY63" s="46">
        <f t="shared" si="37"/>
        <v>0.012272872170863883</v>
      </c>
      <c r="FZ63" s="46">
        <f>SUM(FS63:FY63)</f>
        <v>1</v>
      </c>
      <c r="GA63" s="84"/>
      <c r="GB63" s="45">
        <f t="shared" si="38"/>
        <v>-0.050295800124261526</v>
      </c>
      <c r="GC63" s="44">
        <f t="shared" si="39"/>
        <v>0.010374719576621949</v>
      </c>
      <c r="GD63" s="44">
        <f t="shared" si="40"/>
        <v>-0.027884223399918466</v>
      </c>
      <c r="GE63" s="46">
        <f t="shared" si="41"/>
        <v>-0.06780530394755807</v>
      </c>
      <c r="GF63" s="44">
        <f t="shared" si="42"/>
        <v>0.004302909359652912</v>
      </c>
      <c r="GG63" s="44">
        <f t="shared" si="43"/>
        <v>-0.0023947633423568593</v>
      </c>
      <c r="GH63" s="44">
        <f t="shared" si="44"/>
        <v>0.02564405272420843</v>
      </c>
      <c r="GI63" s="44">
        <f t="shared" si="45"/>
        <v>0.01847330385035284</v>
      </c>
      <c r="GJ63" s="44">
        <f t="shared" si="46"/>
        <v>0.015132693554995861</v>
      </c>
      <c r="GK63" s="46">
        <f t="shared" si="47"/>
        <v>0.006647107800705057</v>
      </c>
      <c r="GL63" s="47"/>
      <c r="GM63" s="40"/>
      <c r="GN63" s="46">
        <f t="shared" si="48"/>
        <v>-0.07818002352417999</v>
      </c>
      <c r="GO63" s="46">
        <v>0.010374719576621949</v>
      </c>
      <c r="GP63" s="46">
        <f t="shared" si="49"/>
        <v>-0.06780530394755804</v>
      </c>
    </row>
    <row r="64" spans="1:198" ht="12" hidden="1" outlineLevel="2">
      <c r="A64" s="3">
        <v>324</v>
      </c>
      <c r="B64" s="1">
        <v>326</v>
      </c>
      <c r="C64" s="1">
        <v>1</v>
      </c>
      <c r="E64" s="147">
        <v>44019</v>
      </c>
      <c r="F64" s="40" t="s">
        <v>188</v>
      </c>
      <c r="G64" s="42">
        <v>26056</v>
      </c>
      <c r="H64" s="41">
        <v>23561</v>
      </c>
      <c r="I64" s="43">
        <v>22241</v>
      </c>
      <c r="J64" s="40"/>
      <c r="K64" s="41">
        <v>2838</v>
      </c>
      <c r="L64" s="41"/>
      <c r="M64" s="41"/>
      <c r="N64" s="40">
        <v>2838</v>
      </c>
      <c r="O64" s="41">
        <v>6927</v>
      </c>
      <c r="P64" s="41">
        <v>1226</v>
      </c>
      <c r="Q64" s="41"/>
      <c r="R64" s="41">
        <v>8153</v>
      </c>
      <c r="S64" s="40">
        <v>10991</v>
      </c>
      <c r="T64" s="42"/>
      <c r="U64" s="41">
        <v>2779</v>
      </c>
      <c r="V64" s="41"/>
      <c r="W64" s="43"/>
      <c r="X64" s="41">
        <v>2779</v>
      </c>
      <c r="Y64" s="42"/>
      <c r="Z64" s="43">
        <v>2608</v>
      </c>
      <c r="AA64" s="40">
        <v>2608</v>
      </c>
      <c r="AB64" s="41"/>
      <c r="AC64" s="41">
        <v>3820</v>
      </c>
      <c r="AD64" s="40">
        <v>3820</v>
      </c>
      <c r="AE64" s="42"/>
      <c r="AF64" s="43">
        <v>1481</v>
      </c>
      <c r="AG64" s="40">
        <v>1481</v>
      </c>
      <c r="AH64" s="41">
        <v>55</v>
      </c>
      <c r="AI64" s="41">
        <v>411</v>
      </c>
      <c r="AJ64" s="41"/>
      <c r="AK64" s="41"/>
      <c r="AL64" s="40">
        <v>466</v>
      </c>
      <c r="AM64" s="42"/>
      <c r="AN64" s="41"/>
      <c r="AO64" s="41"/>
      <c r="AP64" s="41"/>
      <c r="AQ64" s="43">
        <v>96</v>
      </c>
      <c r="AR64" s="43">
        <v>96</v>
      </c>
      <c r="AS64" s="41"/>
      <c r="AT64" s="45">
        <v>0.12760217616114383</v>
      </c>
      <c r="AU64" s="44">
        <v>0.3114518232093881</v>
      </c>
      <c r="AV64" s="44">
        <v>0.05512342070950047</v>
      </c>
      <c r="AW64" s="46">
        <f t="shared" si="0"/>
        <v>0.4941774200800324</v>
      </c>
      <c r="AX64" s="44">
        <v>0.124949417742008</v>
      </c>
      <c r="AY64" s="44">
        <v>0.1172609145272245</v>
      </c>
      <c r="AZ64" s="44">
        <v>0.171754867137269</v>
      </c>
      <c r="BA64" s="44">
        <v>0.06658873252101974</v>
      </c>
      <c r="BB64" s="44">
        <v>0.018479384919742818</v>
      </c>
      <c r="BC64" s="46">
        <f t="shared" si="30"/>
        <v>0.006789263072703666</v>
      </c>
      <c r="BD64" s="46"/>
      <c r="BE64" s="40"/>
      <c r="BF64" s="40"/>
      <c r="BG64" s="18"/>
      <c r="BH64" s="18"/>
      <c r="BI64" s="19">
        <v>22531</v>
      </c>
      <c r="BJ64" s="40"/>
      <c r="BK64" s="18">
        <v>2539</v>
      </c>
      <c r="BL64" s="18">
        <v>7553</v>
      </c>
      <c r="BM64" s="18">
        <v>2250</v>
      </c>
      <c r="BN64" s="18">
        <v>0</v>
      </c>
      <c r="BO64" s="18">
        <v>2301</v>
      </c>
      <c r="BP64" s="18">
        <v>2059</v>
      </c>
      <c r="BQ64" s="18">
        <v>5184</v>
      </c>
      <c r="BR64" s="18">
        <v>342</v>
      </c>
      <c r="BS64" s="18">
        <v>238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65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9"/>
      <c r="CL64" s="17">
        <v>2250</v>
      </c>
      <c r="CM64" s="20">
        <v>7553</v>
      </c>
      <c r="CN64" s="18">
        <v>9803</v>
      </c>
      <c r="CO64" s="19">
        <v>342</v>
      </c>
      <c r="CP64" s="19">
        <v>238</v>
      </c>
      <c r="CQ64" s="19">
        <f t="shared" si="31"/>
        <v>0</v>
      </c>
      <c r="CR64" s="19">
        <f t="shared" si="32"/>
        <v>0</v>
      </c>
      <c r="CS64" s="18">
        <v>2539</v>
      </c>
      <c r="CT64" s="18">
        <v>2301</v>
      </c>
      <c r="CU64" s="18">
        <v>2059</v>
      </c>
      <c r="CV64" s="18"/>
      <c r="CW64" s="18">
        <v>5184</v>
      </c>
      <c r="CX64" s="19">
        <f t="shared" si="33"/>
        <v>65</v>
      </c>
      <c r="CY64" s="40"/>
      <c r="CZ64" s="58">
        <v>0.09986241178820292</v>
      </c>
      <c r="DA64" s="58">
        <v>0.3352270205494652</v>
      </c>
      <c r="DB64" s="58"/>
      <c r="DC64" s="49">
        <v>0.4350894323376681</v>
      </c>
      <c r="DD64" s="82">
        <v>0.11268918379122099</v>
      </c>
      <c r="DE64" s="82">
        <v>0.10212595978873552</v>
      </c>
      <c r="DF64" s="58">
        <v>0.23008299676001953</v>
      </c>
      <c r="DG64" s="26">
        <v>0.09138520260973769</v>
      </c>
      <c r="DH64" s="58">
        <v>0.015179086591806844</v>
      </c>
      <c r="DI64" s="49">
        <v>0</v>
      </c>
      <c r="DJ64" s="49">
        <v>0.010563224002485464</v>
      </c>
      <c r="DK64" s="82">
        <f t="shared" si="52"/>
        <v>0</v>
      </c>
      <c r="DL64" s="58">
        <f t="shared" si="53"/>
        <v>0</v>
      </c>
      <c r="DM64" s="49">
        <f t="shared" si="34"/>
        <v>0.0028849141183258623</v>
      </c>
      <c r="DN64" s="41"/>
      <c r="DO64" s="82">
        <v>-0.027739764372940914</v>
      </c>
      <c r="DP64" s="26">
        <v>0.023775197340077103</v>
      </c>
      <c r="DQ64" s="26">
        <f t="shared" si="35"/>
        <v>-0.05512342070950047</v>
      </c>
      <c r="DR64" s="48">
        <f t="shared" si="54"/>
        <v>-0.003964567032863811</v>
      </c>
      <c r="DS64" s="14">
        <f t="shared" si="79"/>
        <v>-0.05908798774236428</v>
      </c>
      <c r="DT64" s="26">
        <v>-0.0033002983279359736</v>
      </c>
      <c r="DU64" s="58">
        <v>-0.012260233950787014</v>
      </c>
      <c r="DV64" s="49">
        <v>-0.01513495473848897</v>
      </c>
      <c r="DW64" s="58">
        <v>0.02479647008871795</v>
      </c>
      <c r="DX64" s="49">
        <v>0.00966151535022898</v>
      </c>
      <c r="DY64" s="26">
        <f t="shared" si="80"/>
        <v>0.058328129622750524</v>
      </c>
      <c r="DZ64" s="40"/>
      <c r="EA64" s="40"/>
      <c r="EB64" s="42">
        <v>26947</v>
      </c>
      <c r="EC64" s="42">
        <v>24411</v>
      </c>
      <c r="ED64" s="42">
        <v>23266</v>
      </c>
      <c r="EE64" s="42">
        <v>2040</v>
      </c>
      <c r="EF64" s="41">
        <v>1569</v>
      </c>
      <c r="EG64" s="41">
        <v>3370</v>
      </c>
      <c r="EH64" s="40">
        <v>2930</v>
      </c>
      <c r="EI64" s="42">
        <v>7587</v>
      </c>
      <c r="EJ64" s="41">
        <v>4648</v>
      </c>
      <c r="EK64" s="41">
        <v>736</v>
      </c>
      <c r="EL64" s="41">
        <v>96</v>
      </c>
      <c r="EM64" s="43">
        <v>30</v>
      </c>
      <c r="EN64" s="40">
        <v>212</v>
      </c>
      <c r="EO64" s="40">
        <v>23</v>
      </c>
      <c r="EP64" s="40">
        <v>25</v>
      </c>
      <c r="EQ64" s="40"/>
      <c r="ER64" s="40"/>
      <c r="ES64" s="40"/>
      <c r="ET64" s="40">
        <f>SUM(EL64:ES64)</f>
        <v>386</v>
      </c>
      <c r="EU64" s="40">
        <f>SUM(EE64:EK64)+ET64</f>
        <v>23266</v>
      </c>
      <c r="EV64" s="40"/>
      <c r="EW64" s="45">
        <f t="shared" si="55"/>
        <v>0.087681595461188</v>
      </c>
      <c r="EX64" s="44">
        <f t="shared" si="56"/>
        <v>0.06743746239147254</v>
      </c>
      <c r="EY64" s="44">
        <f t="shared" si="57"/>
        <v>0.14484655720794293</v>
      </c>
      <c r="EZ64" s="46">
        <f t="shared" si="58"/>
        <v>0.12593484053984355</v>
      </c>
      <c r="FA64" s="84">
        <f t="shared" si="59"/>
        <v>0.32609816900197713</v>
      </c>
      <c r="FB64" s="57">
        <f t="shared" si="60"/>
        <v>0.19977649789392246</v>
      </c>
      <c r="FC64" s="57">
        <f t="shared" si="61"/>
        <v>0.03163414424482077</v>
      </c>
      <c r="FD64" s="57">
        <f t="shared" si="62"/>
        <v>0.004126192727585317</v>
      </c>
      <c r="FE64" s="48">
        <f t="shared" si="63"/>
        <v>0.0012894352273704118</v>
      </c>
      <c r="FF64" s="47">
        <f t="shared" si="64"/>
        <v>0.009112008940084243</v>
      </c>
      <c r="FG64" s="47">
        <f t="shared" si="65"/>
        <v>0.000988567007650649</v>
      </c>
      <c r="FH64" s="47">
        <f t="shared" si="66"/>
        <v>0.0010745293561420098</v>
      </c>
      <c r="FI64" s="47">
        <f t="shared" si="67"/>
        <v>0</v>
      </c>
      <c r="FJ64" s="47">
        <f t="shared" si="68"/>
        <v>0</v>
      </c>
      <c r="FK64" s="47">
        <f t="shared" si="69"/>
        <v>0</v>
      </c>
      <c r="FL64" s="47">
        <f>SUM(FD64:FK64)</f>
        <v>0.016590733258832632</v>
      </c>
      <c r="FM64" s="47">
        <f>SUM(EW64:FK64)</f>
        <v>1</v>
      </c>
      <c r="FN64" s="47">
        <f t="shared" si="36"/>
        <v>0.39353563139344966</v>
      </c>
      <c r="FO64" s="47"/>
      <c r="FP64" s="45">
        <f t="shared" si="70"/>
        <v>0.06743746239147254</v>
      </c>
      <c r="FQ64" s="44">
        <f t="shared" si="71"/>
        <v>0.32609816900197713</v>
      </c>
      <c r="FR64" s="44">
        <f t="shared" si="72"/>
        <v>0</v>
      </c>
      <c r="FS64" s="46">
        <f t="shared" si="73"/>
        <v>0.39353563139344966</v>
      </c>
      <c r="FT64" s="44">
        <f t="shared" si="74"/>
        <v>0.14484655720794293</v>
      </c>
      <c r="FU64" s="44">
        <f t="shared" si="75"/>
        <v>0.12593484053984355</v>
      </c>
      <c r="FV64" s="44">
        <f t="shared" si="76"/>
        <v>0.19977649789392246</v>
      </c>
      <c r="FW64" s="44">
        <f t="shared" si="77"/>
        <v>0.087681595461188</v>
      </c>
      <c r="FX64" s="44">
        <f t="shared" si="78"/>
        <v>0.03163414424482077</v>
      </c>
      <c r="FY64" s="46">
        <f t="shared" si="37"/>
        <v>0.016590733258832632</v>
      </c>
      <c r="FZ64" s="46">
        <f>SUM(FS64:FY64)</f>
        <v>1</v>
      </c>
      <c r="GA64" s="84"/>
      <c r="GB64" s="45">
        <f t="shared" si="38"/>
        <v>-0.060164713769671294</v>
      </c>
      <c r="GC64" s="44">
        <f t="shared" si="39"/>
        <v>0.014646345792589055</v>
      </c>
      <c r="GD64" s="44">
        <f t="shared" si="40"/>
        <v>-0.05512342070950047</v>
      </c>
      <c r="GE64" s="46">
        <f t="shared" si="41"/>
        <v>-0.10064178868658274</v>
      </c>
      <c r="GF64" s="44">
        <f t="shared" si="42"/>
        <v>0.019897139465934924</v>
      </c>
      <c r="GG64" s="44">
        <f t="shared" si="43"/>
        <v>0.008673926012619057</v>
      </c>
      <c r="GH64" s="44">
        <f t="shared" si="44"/>
        <v>0.028021630756653454</v>
      </c>
      <c r="GI64" s="44">
        <f t="shared" si="45"/>
        <v>0.021092862940168267</v>
      </c>
      <c r="GJ64" s="44">
        <f t="shared" si="46"/>
        <v>0.013154759325077953</v>
      </c>
      <c r="GK64" s="46">
        <f t="shared" si="47"/>
        <v>0.009801470186128966</v>
      </c>
      <c r="GL64" s="47"/>
      <c r="GM64" s="40"/>
      <c r="GN64" s="46">
        <f t="shared" si="48"/>
        <v>-0.11528813447917177</v>
      </c>
      <c r="GO64" s="46">
        <v>0.014646345792589055</v>
      </c>
      <c r="GP64" s="46">
        <f t="shared" si="49"/>
        <v>-0.10064178868658272</v>
      </c>
    </row>
    <row r="65" spans="1:198" ht="12" hidden="1" outlineLevel="2">
      <c r="A65" s="3">
        <v>326</v>
      </c>
      <c r="B65" s="1">
        <v>328</v>
      </c>
      <c r="C65" s="1">
        <v>1</v>
      </c>
      <c r="E65" s="147">
        <v>44021</v>
      </c>
      <c r="F65" s="40" t="s">
        <v>189</v>
      </c>
      <c r="G65" s="42">
        <v>176132</v>
      </c>
      <c r="H65" s="41">
        <v>158267</v>
      </c>
      <c r="I65" s="43">
        <v>151038</v>
      </c>
      <c r="J65" s="40"/>
      <c r="K65" s="41">
        <v>15791</v>
      </c>
      <c r="L65" s="41"/>
      <c r="M65" s="41"/>
      <c r="N65" s="40">
        <v>15791</v>
      </c>
      <c r="O65" s="41">
        <v>33457</v>
      </c>
      <c r="P65" s="41">
        <v>4521</v>
      </c>
      <c r="Q65" s="41"/>
      <c r="R65" s="41">
        <v>37978</v>
      </c>
      <c r="S65" s="40">
        <v>53769</v>
      </c>
      <c r="T65" s="42"/>
      <c r="U65" s="41">
        <v>25401</v>
      </c>
      <c r="V65" s="41"/>
      <c r="W65" s="43"/>
      <c r="X65" s="41">
        <v>25401</v>
      </c>
      <c r="Y65" s="42"/>
      <c r="Z65" s="43">
        <v>30068</v>
      </c>
      <c r="AA65" s="40">
        <v>30068</v>
      </c>
      <c r="AB65" s="41"/>
      <c r="AC65" s="41">
        <v>16039</v>
      </c>
      <c r="AD65" s="40">
        <v>16039</v>
      </c>
      <c r="AE65" s="42"/>
      <c r="AF65" s="43">
        <v>21567</v>
      </c>
      <c r="AG65" s="40">
        <v>21567</v>
      </c>
      <c r="AH65" s="41">
        <v>426</v>
      </c>
      <c r="AI65" s="41">
        <v>3055</v>
      </c>
      <c r="AJ65" s="41"/>
      <c r="AK65" s="41"/>
      <c r="AL65" s="40">
        <v>3481</v>
      </c>
      <c r="AM65" s="42"/>
      <c r="AN65" s="41"/>
      <c r="AO65" s="41"/>
      <c r="AP65" s="41"/>
      <c r="AQ65" s="43">
        <v>713</v>
      </c>
      <c r="AR65" s="43">
        <v>713</v>
      </c>
      <c r="AS65" s="41"/>
      <c r="AT65" s="45">
        <v>0.10454984838252625</v>
      </c>
      <c r="AU65" s="44">
        <v>0.22151379123134576</v>
      </c>
      <c r="AV65" s="44">
        <v>0.029932864577126288</v>
      </c>
      <c r="AW65" s="46">
        <f t="shared" si="0"/>
        <v>0.3559965041909983</v>
      </c>
      <c r="AX65" s="44">
        <v>0.16817622055376794</v>
      </c>
      <c r="AY65" s="44">
        <v>0.19907572928666958</v>
      </c>
      <c r="AZ65" s="44">
        <v>0.10619181927726798</v>
      </c>
      <c r="BA65" s="44">
        <v>0.14279188018909147</v>
      </c>
      <c r="BB65" s="44">
        <v>0.02022669791708047</v>
      </c>
      <c r="BC65" s="46">
        <f t="shared" si="30"/>
        <v>0.007541148585124224</v>
      </c>
      <c r="BD65" s="46"/>
      <c r="BE65" s="40"/>
      <c r="BF65" s="40"/>
      <c r="BG65" s="18"/>
      <c r="BH65" s="18"/>
      <c r="BI65" s="19">
        <v>148416</v>
      </c>
      <c r="BJ65" s="40"/>
      <c r="BK65" s="18">
        <v>27056</v>
      </c>
      <c r="BL65" s="18">
        <v>29960</v>
      </c>
      <c r="BM65" s="18">
        <v>11803</v>
      </c>
      <c r="BN65" s="18">
        <v>0</v>
      </c>
      <c r="BO65" s="18">
        <v>33220</v>
      </c>
      <c r="BP65" s="18">
        <v>22769</v>
      </c>
      <c r="BQ65" s="18">
        <v>13987</v>
      </c>
      <c r="BR65" s="18">
        <v>4712</v>
      </c>
      <c r="BS65" s="18">
        <v>1837</v>
      </c>
      <c r="BT65" s="18">
        <v>0</v>
      </c>
      <c r="BU65" s="18">
        <v>0</v>
      </c>
      <c r="BV65" s="18">
        <v>596</v>
      </c>
      <c r="BW65" s="18">
        <v>1661</v>
      </c>
      <c r="BX65" s="18">
        <v>0</v>
      </c>
      <c r="BY65" s="18">
        <v>362</v>
      </c>
      <c r="BZ65" s="18">
        <v>453</v>
      </c>
      <c r="CA65" s="18">
        <v>0</v>
      </c>
      <c r="CB65" s="18">
        <v>0</v>
      </c>
      <c r="CC65" s="18"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8">
        <v>0</v>
      </c>
      <c r="CJ65" s="18">
        <v>0</v>
      </c>
      <c r="CK65" s="19"/>
      <c r="CL65" s="17">
        <v>11803</v>
      </c>
      <c r="CM65" s="20">
        <v>29960</v>
      </c>
      <c r="CN65" s="18">
        <v>41763</v>
      </c>
      <c r="CO65" s="19">
        <v>4712</v>
      </c>
      <c r="CP65" s="19">
        <v>1837</v>
      </c>
      <c r="CQ65" s="19">
        <f t="shared" si="31"/>
        <v>0</v>
      </c>
      <c r="CR65" s="19">
        <f t="shared" si="32"/>
        <v>596</v>
      </c>
      <c r="CS65" s="18">
        <v>27056</v>
      </c>
      <c r="CT65" s="18">
        <v>33220</v>
      </c>
      <c r="CU65" s="18">
        <v>22769</v>
      </c>
      <c r="CV65" s="18"/>
      <c r="CW65" s="18">
        <v>13987</v>
      </c>
      <c r="CX65" s="19">
        <f t="shared" si="33"/>
        <v>2476</v>
      </c>
      <c r="CY65" s="40"/>
      <c r="CZ65" s="58">
        <v>0.07952646614920224</v>
      </c>
      <c r="DA65" s="58">
        <v>0.201865028029323</v>
      </c>
      <c r="DB65" s="58"/>
      <c r="DC65" s="49">
        <v>0.2813914941785252</v>
      </c>
      <c r="DD65" s="82">
        <v>0.18229840448469167</v>
      </c>
      <c r="DE65" s="82">
        <v>0.22383031479085813</v>
      </c>
      <c r="DF65" s="58">
        <v>0.09424186071582578</v>
      </c>
      <c r="DG65" s="26">
        <v>0.15341337861147047</v>
      </c>
      <c r="DH65" s="58">
        <v>0.0317485985338508</v>
      </c>
      <c r="DI65" s="49">
        <v>0</v>
      </c>
      <c r="DJ65" s="49">
        <v>0.012377371711944803</v>
      </c>
      <c r="DK65" s="82">
        <f t="shared" si="52"/>
        <v>0</v>
      </c>
      <c r="DL65" s="58">
        <f t="shared" si="53"/>
        <v>0.0040157395429064255</v>
      </c>
      <c r="DM65" s="49">
        <f t="shared" si="34"/>
        <v>0.016682837429926694</v>
      </c>
      <c r="DN65" s="41"/>
      <c r="DO65" s="82">
        <v>-0.02502338223332401</v>
      </c>
      <c r="DP65" s="26">
        <v>-0.019648763202022773</v>
      </c>
      <c r="DQ65" s="26">
        <f t="shared" si="35"/>
        <v>-0.029932864577126288</v>
      </c>
      <c r="DR65" s="48">
        <f t="shared" si="54"/>
        <v>-0.04467214543534679</v>
      </c>
      <c r="DS65" s="14">
        <f t="shared" si="79"/>
        <v>-0.07460501001247308</v>
      </c>
      <c r="DT65" s="26">
        <v>0.01152190061677033</v>
      </c>
      <c r="DU65" s="58">
        <v>0.014122183930923737</v>
      </c>
      <c r="DV65" s="49">
        <v>0.024754585504188548</v>
      </c>
      <c r="DW65" s="58">
        <v>0.010621498422379</v>
      </c>
      <c r="DX65" s="49">
        <v>0.03537608392656755</v>
      </c>
      <c r="DY65" s="26">
        <f t="shared" si="80"/>
        <v>-0.011949958561442195</v>
      </c>
      <c r="DZ65" s="40"/>
      <c r="EA65" s="40"/>
      <c r="EB65" s="42">
        <v>184732</v>
      </c>
      <c r="EC65" s="42">
        <v>165762</v>
      </c>
      <c r="ED65" s="42">
        <v>158572</v>
      </c>
      <c r="EE65" s="42">
        <v>26005</v>
      </c>
      <c r="EF65" s="41">
        <v>8459</v>
      </c>
      <c r="EG65" s="41">
        <v>26757</v>
      </c>
      <c r="EH65" s="40">
        <v>31426</v>
      </c>
      <c r="EI65" s="42">
        <v>34679</v>
      </c>
      <c r="EJ65" s="41">
        <v>20594</v>
      </c>
      <c r="EK65" s="41">
        <v>7664</v>
      </c>
      <c r="EL65" s="41">
        <v>410</v>
      </c>
      <c r="EM65" s="43">
        <v>292</v>
      </c>
      <c r="EN65" s="40">
        <v>2024</v>
      </c>
      <c r="EO65" s="40">
        <v>145</v>
      </c>
      <c r="EP65" s="40">
        <v>117</v>
      </c>
      <c r="EQ65" s="40"/>
      <c r="ER65" s="40"/>
      <c r="ES65" s="40"/>
      <c r="ET65" s="40">
        <f>SUM(EL65:ES65)</f>
        <v>2988</v>
      </c>
      <c r="EU65" s="40">
        <f>SUM(EE65:EK65)+ET65</f>
        <v>158572</v>
      </c>
      <c r="EV65" s="40"/>
      <c r="EW65" s="45">
        <f t="shared" si="55"/>
        <v>0.16399490452286658</v>
      </c>
      <c r="EX65" s="44">
        <f t="shared" si="56"/>
        <v>0.05334485281134122</v>
      </c>
      <c r="EY65" s="44">
        <f t="shared" si="57"/>
        <v>0.16873722977574857</v>
      </c>
      <c r="EZ65" s="46">
        <f t="shared" si="58"/>
        <v>0.1981812678152511</v>
      </c>
      <c r="FA65" s="84">
        <f t="shared" si="59"/>
        <v>0.21869560830411422</v>
      </c>
      <c r="FB65" s="57">
        <f t="shared" si="60"/>
        <v>0.12987160406629164</v>
      </c>
      <c r="FC65" s="57">
        <f t="shared" si="61"/>
        <v>0.04833135736447797</v>
      </c>
      <c r="FD65" s="57">
        <f t="shared" si="62"/>
        <v>0.002585576268193628</v>
      </c>
      <c r="FE65" s="48">
        <f t="shared" si="63"/>
        <v>0.0018414348056403401</v>
      </c>
      <c r="FF65" s="47">
        <f t="shared" si="64"/>
        <v>0.012763917967863178</v>
      </c>
      <c r="FG65" s="47">
        <f t="shared" si="65"/>
        <v>0.0009144111192392099</v>
      </c>
      <c r="FH65" s="47">
        <f t="shared" si="66"/>
        <v>0.000737835178972328</v>
      </c>
      <c r="FI65" s="47">
        <f t="shared" si="67"/>
        <v>0</v>
      </c>
      <c r="FJ65" s="47">
        <f t="shared" si="68"/>
        <v>0</v>
      </c>
      <c r="FK65" s="47">
        <f t="shared" si="69"/>
        <v>0</v>
      </c>
      <c r="FL65" s="47">
        <f>SUM(FD65:FK65)</f>
        <v>0.018843175339908685</v>
      </c>
      <c r="FM65" s="47">
        <f>SUM(EW65:FK65)</f>
        <v>0.9999999999999999</v>
      </c>
      <c r="FN65" s="47">
        <f t="shared" si="36"/>
        <v>0.27204046111545543</v>
      </c>
      <c r="FO65" s="47"/>
      <c r="FP65" s="45">
        <f t="shared" si="70"/>
        <v>0.05334485281134122</v>
      </c>
      <c r="FQ65" s="44">
        <f t="shared" si="71"/>
        <v>0.21869560830411422</v>
      </c>
      <c r="FR65" s="44">
        <f t="shared" si="72"/>
        <v>0</v>
      </c>
      <c r="FS65" s="46">
        <f t="shared" si="73"/>
        <v>0.27204046111545543</v>
      </c>
      <c r="FT65" s="44">
        <f t="shared" si="74"/>
        <v>0.16873722977574857</v>
      </c>
      <c r="FU65" s="44">
        <f t="shared" si="75"/>
        <v>0.1981812678152511</v>
      </c>
      <c r="FV65" s="44">
        <f t="shared" si="76"/>
        <v>0.12987160406629164</v>
      </c>
      <c r="FW65" s="44">
        <f t="shared" si="77"/>
        <v>0.16399490452286658</v>
      </c>
      <c r="FX65" s="44">
        <f t="shared" si="78"/>
        <v>0.04833135736447797</v>
      </c>
      <c r="FY65" s="46">
        <f t="shared" si="37"/>
        <v>0.018843175339908685</v>
      </c>
      <c r="FZ65" s="46">
        <f>SUM(FS65:FY65)</f>
        <v>0.9999999999999999</v>
      </c>
      <c r="GA65" s="84"/>
      <c r="GB65" s="45">
        <f t="shared" si="38"/>
        <v>-0.051204995571185026</v>
      </c>
      <c r="GC65" s="44">
        <f t="shared" si="39"/>
        <v>-0.002818182927231544</v>
      </c>
      <c r="GD65" s="44">
        <f t="shared" si="40"/>
        <v>-0.029932864577126288</v>
      </c>
      <c r="GE65" s="46">
        <f t="shared" si="41"/>
        <v>-0.08395604307554289</v>
      </c>
      <c r="GF65" s="44">
        <f t="shared" si="42"/>
        <v>0.0005610092219806295</v>
      </c>
      <c r="GG65" s="44">
        <f t="shared" si="43"/>
        <v>-0.0008944614714184729</v>
      </c>
      <c r="GH65" s="44">
        <f t="shared" si="44"/>
        <v>0.02367978478902366</v>
      </c>
      <c r="GI65" s="44">
        <f t="shared" si="45"/>
        <v>0.021203024333775106</v>
      </c>
      <c r="GJ65" s="44">
        <f t="shared" si="46"/>
        <v>0.028104659447397498</v>
      </c>
      <c r="GK65" s="46">
        <f t="shared" si="47"/>
        <v>0.01130202675478446</v>
      </c>
      <c r="GL65" s="47"/>
      <c r="GM65" s="40"/>
      <c r="GN65" s="46">
        <f t="shared" si="48"/>
        <v>-0.08113786014831131</v>
      </c>
      <c r="GO65" s="46">
        <v>-0.002818182927231544</v>
      </c>
      <c r="GP65" s="46">
        <f t="shared" si="49"/>
        <v>-0.08395604307554286</v>
      </c>
    </row>
    <row r="66" spans="1:198" ht="12" hidden="1" outlineLevel="2">
      <c r="A66" s="3">
        <v>328</v>
      </c>
      <c r="B66" s="1">
        <v>330</v>
      </c>
      <c r="C66" s="1">
        <v>1</v>
      </c>
      <c r="E66" s="147">
        <v>44034</v>
      </c>
      <c r="F66" s="40" t="s">
        <v>190</v>
      </c>
      <c r="G66" s="42">
        <v>26704</v>
      </c>
      <c r="H66" s="41">
        <v>24614</v>
      </c>
      <c r="I66" s="43">
        <v>23523</v>
      </c>
      <c r="J66" s="40"/>
      <c r="K66" s="41">
        <v>2392</v>
      </c>
      <c r="L66" s="41"/>
      <c r="M66" s="41"/>
      <c r="N66" s="40">
        <v>2392</v>
      </c>
      <c r="O66" s="41">
        <v>6889</v>
      </c>
      <c r="P66" s="41">
        <v>924</v>
      </c>
      <c r="Q66" s="41"/>
      <c r="R66" s="41">
        <v>7813</v>
      </c>
      <c r="S66" s="40">
        <v>10205</v>
      </c>
      <c r="T66" s="42"/>
      <c r="U66" s="41">
        <v>5857</v>
      </c>
      <c r="V66" s="41"/>
      <c r="W66" s="43"/>
      <c r="X66" s="41">
        <v>5857</v>
      </c>
      <c r="Y66" s="42"/>
      <c r="Z66" s="43">
        <v>2129</v>
      </c>
      <c r="AA66" s="40">
        <v>2129</v>
      </c>
      <c r="AB66" s="41"/>
      <c r="AC66" s="41">
        <v>3547</v>
      </c>
      <c r="AD66" s="40">
        <v>3547</v>
      </c>
      <c r="AE66" s="42"/>
      <c r="AF66" s="43">
        <v>1282</v>
      </c>
      <c r="AG66" s="40">
        <v>1282</v>
      </c>
      <c r="AH66" s="41">
        <v>32</v>
      </c>
      <c r="AI66" s="41">
        <v>383</v>
      </c>
      <c r="AJ66" s="41"/>
      <c r="AK66" s="41"/>
      <c r="AL66" s="40">
        <v>415</v>
      </c>
      <c r="AM66" s="42"/>
      <c r="AN66" s="41"/>
      <c r="AO66" s="41"/>
      <c r="AP66" s="41"/>
      <c r="AQ66" s="43">
        <v>88</v>
      </c>
      <c r="AR66" s="43">
        <v>88</v>
      </c>
      <c r="AS66" s="41"/>
      <c r="AT66" s="45">
        <v>0.10168770990094801</v>
      </c>
      <c r="AU66" s="44">
        <v>0.29286230497810656</v>
      </c>
      <c r="AV66" s="44">
        <v>0.03928070399183778</v>
      </c>
      <c r="AW66" s="46">
        <f t="shared" si="0"/>
        <v>0.4338307188708923</v>
      </c>
      <c r="AX66" s="44">
        <v>0.24899034987033966</v>
      </c>
      <c r="AY66" s="44">
        <v>0.09050716320197254</v>
      </c>
      <c r="AZ66" s="44">
        <v>0.15078858989074523</v>
      </c>
      <c r="BA66" s="44">
        <v>0.054499851209454574</v>
      </c>
      <c r="BB66" s="44">
        <v>0.016281936827785573</v>
      </c>
      <c r="BC66" s="46">
        <f t="shared" si="30"/>
        <v>0.005101390128810168</v>
      </c>
      <c r="BD66" s="46"/>
      <c r="BE66" s="40"/>
      <c r="BF66" s="40"/>
      <c r="BG66" s="18"/>
      <c r="BH66" s="18"/>
      <c r="BI66" s="19">
        <v>24117</v>
      </c>
      <c r="BJ66" s="40"/>
      <c r="BK66" s="18">
        <v>6712</v>
      </c>
      <c r="BL66" s="18">
        <v>6251</v>
      </c>
      <c r="BM66" s="18">
        <v>1898</v>
      </c>
      <c r="BN66" s="18">
        <v>0</v>
      </c>
      <c r="BO66" s="18">
        <v>1982</v>
      </c>
      <c r="BP66" s="18">
        <v>1810</v>
      </c>
      <c r="BQ66" s="18">
        <v>4703</v>
      </c>
      <c r="BR66" s="18">
        <v>440</v>
      </c>
      <c r="BS66" s="18">
        <v>321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>
        <v>0</v>
      </c>
      <c r="CC66" s="18"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0</v>
      </c>
      <c r="CI66" s="18">
        <v>0</v>
      </c>
      <c r="CJ66" s="18">
        <v>0</v>
      </c>
      <c r="CK66" s="19"/>
      <c r="CL66" s="17">
        <v>1898</v>
      </c>
      <c r="CM66" s="20">
        <v>6251</v>
      </c>
      <c r="CN66" s="18">
        <v>8149</v>
      </c>
      <c r="CO66" s="19">
        <v>440</v>
      </c>
      <c r="CP66" s="19">
        <v>321</v>
      </c>
      <c r="CQ66" s="19">
        <f t="shared" si="31"/>
        <v>0</v>
      </c>
      <c r="CR66" s="19">
        <f t="shared" si="32"/>
        <v>0</v>
      </c>
      <c r="CS66" s="18">
        <v>6712</v>
      </c>
      <c r="CT66" s="18">
        <v>1982</v>
      </c>
      <c r="CU66" s="18">
        <v>1810</v>
      </c>
      <c r="CV66" s="18"/>
      <c r="CW66" s="18">
        <v>4703</v>
      </c>
      <c r="CX66" s="19">
        <f t="shared" si="33"/>
        <v>0</v>
      </c>
      <c r="CY66" s="40"/>
      <c r="CZ66" s="58">
        <v>0.07869967243023593</v>
      </c>
      <c r="DA66" s="58">
        <v>0.2591947588837749</v>
      </c>
      <c r="DB66" s="58"/>
      <c r="DC66" s="49">
        <v>0.33789443131401087</v>
      </c>
      <c r="DD66" s="82">
        <v>0.2783099058755235</v>
      </c>
      <c r="DE66" s="82">
        <v>0.08218269270638968</v>
      </c>
      <c r="DF66" s="58">
        <v>0.19500767093751295</v>
      </c>
      <c r="DG66" s="26">
        <v>0.07505079404569391</v>
      </c>
      <c r="DH66" s="58">
        <v>0.018244391922710122</v>
      </c>
      <c r="DI66" s="49">
        <v>0</v>
      </c>
      <c r="DJ66" s="49">
        <v>0.013310113198158975</v>
      </c>
      <c r="DK66" s="82">
        <f t="shared" si="52"/>
        <v>0</v>
      </c>
      <c r="DL66" s="58">
        <f aca="true" t="shared" si="82" ref="DL66:DL98">CR66/BI66</f>
        <v>0</v>
      </c>
      <c r="DM66" s="49">
        <f t="shared" si="34"/>
        <v>0</v>
      </c>
      <c r="DN66" s="41"/>
      <c r="DO66" s="82">
        <v>-0.022988037470712083</v>
      </c>
      <c r="DP66" s="26">
        <v>-0.033667546094331646</v>
      </c>
      <c r="DQ66" s="26">
        <f t="shared" si="35"/>
        <v>-0.03928070399183778</v>
      </c>
      <c r="DR66" s="48">
        <f aca="true" t="shared" si="83" ref="DR66:DR98">DS66-DQ66</f>
        <v>-0.05665558356504373</v>
      </c>
      <c r="DS66" s="14">
        <f t="shared" si="79"/>
        <v>-0.09593628755688151</v>
      </c>
      <c r="DT66" s="26">
        <v>0.0019624550949245492</v>
      </c>
      <c r="DU66" s="58">
        <v>0.02931955600518385</v>
      </c>
      <c r="DV66" s="49">
        <v>-0.008324470495582853</v>
      </c>
      <c r="DW66" s="58">
        <v>0.020550942836239337</v>
      </c>
      <c r="DX66" s="49">
        <v>0.012226472340656484</v>
      </c>
      <c r="DY66" s="26">
        <f t="shared" si="80"/>
        <v>0.04421908104676772</v>
      </c>
      <c r="DZ66" s="40"/>
      <c r="EA66" s="40"/>
      <c r="EB66" s="42">
        <v>27553</v>
      </c>
      <c r="EC66" s="42">
        <v>25641</v>
      </c>
      <c r="ED66" s="42">
        <v>24623</v>
      </c>
      <c r="EE66" s="42">
        <v>1679</v>
      </c>
      <c r="EF66" s="41">
        <v>1264</v>
      </c>
      <c r="EG66" s="41">
        <v>6689</v>
      </c>
      <c r="EH66" s="40">
        <v>2473</v>
      </c>
      <c r="EI66" s="42">
        <v>7376</v>
      </c>
      <c r="EJ66" s="41">
        <v>4089</v>
      </c>
      <c r="EK66" s="41">
        <v>767</v>
      </c>
      <c r="EL66" s="41">
        <v>59</v>
      </c>
      <c r="EM66" s="43">
        <v>23</v>
      </c>
      <c r="EN66" s="40">
        <v>173</v>
      </c>
      <c r="EO66" s="40">
        <v>16</v>
      </c>
      <c r="EP66" s="40">
        <v>15</v>
      </c>
      <c r="EQ66" s="40"/>
      <c r="ER66" s="40"/>
      <c r="ES66" s="40"/>
      <c r="ET66" s="40">
        <f>SUM(EL66:ES66)</f>
        <v>286</v>
      </c>
      <c r="EU66" s="40">
        <f>SUM(EE66:EK66)+ET66</f>
        <v>24623</v>
      </c>
      <c r="EV66" s="40"/>
      <c r="EW66" s="45">
        <f t="shared" si="55"/>
        <v>0.0681882792511067</v>
      </c>
      <c r="EX66" s="44">
        <f t="shared" si="56"/>
        <v>0.05133411850708687</v>
      </c>
      <c r="EY66" s="44">
        <f t="shared" si="57"/>
        <v>0.2716565812451773</v>
      </c>
      <c r="EZ66" s="46">
        <f t="shared" si="58"/>
        <v>0.10043455306014702</v>
      </c>
      <c r="FA66" s="84">
        <f t="shared" si="59"/>
        <v>0.2995573244527474</v>
      </c>
      <c r="FB66" s="57">
        <f t="shared" si="60"/>
        <v>0.16606424887300492</v>
      </c>
      <c r="FC66" s="57">
        <f t="shared" si="61"/>
        <v>0.031149738049790845</v>
      </c>
      <c r="FD66" s="57">
        <f t="shared" si="62"/>
        <v>0.002396133696137757</v>
      </c>
      <c r="FE66" s="48">
        <f t="shared" si="63"/>
        <v>0.0009340860171384478</v>
      </c>
      <c r="FF66" s="47">
        <f t="shared" si="64"/>
        <v>0.007025951346302238</v>
      </c>
      <c r="FG66" s="47">
        <f t="shared" si="65"/>
        <v>0.0006497989684441376</v>
      </c>
      <c r="FH66" s="47">
        <f t="shared" si="66"/>
        <v>0.0006091865329163789</v>
      </c>
      <c r="FI66" s="47">
        <f t="shared" si="67"/>
        <v>0</v>
      </c>
      <c r="FJ66" s="47">
        <f t="shared" si="68"/>
        <v>0</v>
      </c>
      <c r="FK66" s="47">
        <f t="shared" si="69"/>
        <v>0</v>
      </c>
      <c r="FL66" s="47">
        <f>SUM(FD66:FK66)</f>
        <v>0.01161515656093896</v>
      </c>
      <c r="FM66" s="47">
        <f>SUM(EW66:FK66)</f>
        <v>1</v>
      </c>
      <c r="FN66" s="47">
        <f t="shared" si="36"/>
        <v>0.35089144295983427</v>
      </c>
      <c r="FO66" s="47"/>
      <c r="FP66" s="45">
        <f aca="true" t="shared" si="84" ref="FP66:FP98">EX66</f>
        <v>0.05133411850708687</v>
      </c>
      <c r="FQ66" s="44">
        <f aca="true" t="shared" si="85" ref="FQ66:FQ98">FA66</f>
        <v>0.2995573244527474</v>
      </c>
      <c r="FR66" s="44">
        <f aca="true" t="shared" si="86" ref="FR66:FR98">FK66</f>
        <v>0</v>
      </c>
      <c r="FS66" s="46">
        <f aca="true" t="shared" si="87" ref="FS66:FS98">FN66</f>
        <v>0.35089144295983427</v>
      </c>
      <c r="FT66" s="44">
        <f aca="true" t="shared" si="88" ref="FT66:FT98">EY66</f>
        <v>0.2716565812451773</v>
      </c>
      <c r="FU66" s="44">
        <f aca="true" t="shared" si="89" ref="FU66:FU98">EZ66</f>
        <v>0.10043455306014702</v>
      </c>
      <c r="FV66" s="44">
        <f aca="true" t="shared" si="90" ref="FV66:FV98">FB66</f>
        <v>0.16606424887300492</v>
      </c>
      <c r="FW66" s="44">
        <f aca="true" t="shared" si="91" ref="FW66:FW98">EW66</f>
        <v>0.0681882792511067</v>
      </c>
      <c r="FX66" s="44">
        <f aca="true" t="shared" si="92" ref="FX66:FX98">FC66</f>
        <v>0.031149738049790845</v>
      </c>
      <c r="FY66" s="46">
        <f t="shared" si="37"/>
        <v>0.01161515656093896</v>
      </c>
      <c r="FZ66" s="46">
        <f>SUM(FS66:FY66)</f>
        <v>0.9999999999999999</v>
      </c>
      <c r="GA66" s="84"/>
      <c r="GB66" s="45">
        <f t="shared" si="38"/>
        <v>-0.05035359139386114</v>
      </c>
      <c r="GC66" s="44">
        <f t="shared" si="39"/>
        <v>0.006695019474640851</v>
      </c>
      <c r="GD66" s="44">
        <f t="shared" si="40"/>
        <v>-0.03928070399183778</v>
      </c>
      <c r="GE66" s="46">
        <f t="shared" si="41"/>
        <v>-0.08293927591105804</v>
      </c>
      <c r="GF66" s="44">
        <f t="shared" si="42"/>
        <v>0.022666231374837614</v>
      </c>
      <c r="GG66" s="44">
        <f t="shared" si="43"/>
        <v>0.009927389858174485</v>
      </c>
      <c r="GH66" s="44">
        <f t="shared" si="44"/>
        <v>0.015275658982259688</v>
      </c>
      <c r="GI66" s="44">
        <f t="shared" si="45"/>
        <v>0.013688428041652122</v>
      </c>
      <c r="GJ66" s="44">
        <f t="shared" si="46"/>
        <v>0.014867801222005272</v>
      </c>
      <c r="GK66" s="46">
        <f t="shared" si="47"/>
        <v>0.006513766432128792</v>
      </c>
      <c r="GL66" s="47"/>
      <c r="GM66" s="40"/>
      <c r="GN66" s="46">
        <f t="shared" si="48"/>
        <v>-0.08963429538569892</v>
      </c>
      <c r="GO66" s="46">
        <v>0.006695019474640851</v>
      </c>
      <c r="GP66" s="46">
        <f t="shared" si="49"/>
        <v>-0.08293927591105807</v>
      </c>
    </row>
    <row r="67" spans="1:198" ht="12" hidden="1" outlineLevel="2">
      <c r="A67" s="3">
        <v>332</v>
      </c>
      <c r="B67" s="1">
        <v>334</v>
      </c>
      <c r="C67" s="1">
        <v>1</v>
      </c>
      <c r="E67" s="147">
        <v>44043</v>
      </c>
      <c r="F67" s="40" t="s">
        <v>191</v>
      </c>
      <c r="G67" s="42">
        <v>46769</v>
      </c>
      <c r="H67" s="41">
        <v>43114</v>
      </c>
      <c r="I67" s="43">
        <v>40890</v>
      </c>
      <c r="J67" s="40"/>
      <c r="K67" s="41">
        <v>3504</v>
      </c>
      <c r="L67" s="41"/>
      <c r="M67" s="41"/>
      <c r="N67" s="40">
        <v>3504</v>
      </c>
      <c r="O67" s="41">
        <v>11791</v>
      </c>
      <c r="P67" s="41">
        <v>1394</v>
      </c>
      <c r="Q67" s="41"/>
      <c r="R67" s="41">
        <v>13185</v>
      </c>
      <c r="S67" s="40">
        <v>16689</v>
      </c>
      <c r="T67" s="42"/>
      <c r="U67" s="41">
        <v>8753</v>
      </c>
      <c r="V67" s="41"/>
      <c r="W67" s="43"/>
      <c r="X67" s="41">
        <v>8753</v>
      </c>
      <c r="Y67" s="42"/>
      <c r="Z67" s="43">
        <v>5020</v>
      </c>
      <c r="AA67" s="40">
        <v>5020</v>
      </c>
      <c r="AB67" s="41"/>
      <c r="AC67" s="41">
        <v>5965</v>
      </c>
      <c r="AD67" s="40">
        <v>5965</v>
      </c>
      <c r="AE67" s="42"/>
      <c r="AF67" s="43">
        <v>3751</v>
      </c>
      <c r="AG67" s="40">
        <v>3751</v>
      </c>
      <c r="AH67" s="41">
        <v>79</v>
      </c>
      <c r="AI67" s="41">
        <v>431</v>
      </c>
      <c r="AJ67" s="41"/>
      <c r="AK67" s="41"/>
      <c r="AL67" s="40">
        <v>510</v>
      </c>
      <c r="AM67" s="42"/>
      <c r="AN67" s="41"/>
      <c r="AO67" s="41"/>
      <c r="AP67" s="41"/>
      <c r="AQ67" s="43">
        <v>202</v>
      </c>
      <c r="AR67" s="43">
        <v>202</v>
      </c>
      <c r="AS67" s="41"/>
      <c r="AT67" s="45">
        <v>0.08569332355099046</v>
      </c>
      <c r="AU67" s="44">
        <v>0.28835901198337</v>
      </c>
      <c r="AV67" s="44">
        <v>0.03409146490584495</v>
      </c>
      <c r="AW67" s="46">
        <f aca="true" t="shared" si="93" ref="AW67:AW90">SUM(AT67:AV67)</f>
        <v>0.40814380044020543</v>
      </c>
      <c r="AX67" s="44">
        <v>0.2140621178772316</v>
      </c>
      <c r="AY67" s="44">
        <v>0.12276840303252629</v>
      </c>
      <c r="AZ67" s="44">
        <v>0.1458791880655417</v>
      </c>
      <c r="BA67" s="44">
        <v>0.0917339202739056</v>
      </c>
      <c r="BB67" s="44">
        <v>0.010540474443629249</v>
      </c>
      <c r="BC67" s="46">
        <f aca="true" t="shared" si="94" ref="BC67:BC131">100%-SUM(AW67:BB67)</f>
        <v>0.006872095866960137</v>
      </c>
      <c r="BD67" s="46"/>
      <c r="BE67" s="40"/>
      <c r="BF67" s="40"/>
      <c r="BG67" s="18"/>
      <c r="BH67" s="18"/>
      <c r="BI67" s="19">
        <v>41844</v>
      </c>
      <c r="BJ67" s="40"/>
      <c r="BK67" s="18">
        <v>8804</v>
      </c>
      <c r="BL67" s="18">
        <v>9966</v>
      </c>
      <c r="BM67" s="18">
        <v>2948</v>
      </c>
      <c r="BN67" s="18">
        <v>0</v>
      </c>
      <c r="BO67" s="18">
        <v>4082</v>
      </c>
      <c r="BP67" s="18">
        <v>5370</v>
      </c>
      <c r="BQ67" s="18">
        <v>9329</v>
      </c>
      <c r="BR67" s="18">
        <v>751</v>
      </c>
      <c r="BS67" s="18">
        <v>594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9"/>
      <c r="CL67" s="17">
        <v>2948</v>
      </c>
      <c r="CM67" s="20">
        <v>9966</v>
      </c>
      <c r="CN67" s="18">
        <v>12914</v>
      </c>
      <c r="CO67" s="19">
        <v>751</v>
      </c>
      <c r="CP67" s="19">
        <v>594</v>
      </c>
      <c r="CQ67" s="19">
        <f aca="true" t="shared" si="95" ref="CQ67:CQ131">BX67</f>
        <v>0</v>
      </c>
      <c r="CR67" s="19">
        <f aca="true" t="shared" si="96" ref="CR67:CR131">BV67</f>
        <v>0</v>
      </c>
      <c r="CS67" s="18">
        <v>8804</v>
      </c>
      <c r="CT67" s="18">
        <v>4082</v>
      </c>
      <c r="CU67" s="18">
        <v>5370</v>
      </c>
      <c r="CV67" s="18"/>
      <c r="CW67" s="18">
        <v>9329</v>
      </c>
      <c r="CX67" s="19">
        <f aca="true" t="shared" si="97" ref="CX67:CX131">BI67-SUM(CN67:CW67)</f>
        <v>0</v>
      </c>
      <c r="CY67" s="40"/>
      <c r="CZ67" s="58">
        <v>0.07045215562565721</v>
      </c>
      <c r="DA67" s="58">
        <v>0.23817034700315456</v>
      </c>
      <c r="DB67" s="58"/>
      <c r="DC67" s="49">
        <v>0.3086225026288118</v>
      </c>
      <c r="DD67" s="82">
        <v>0.21040053532167097</v>
      </c>
      <c r="DE67" s="82">
        <v>0.09755281521843036</v>
      </c>
      <c r="DF67" s="58">
        <v>0.22294713698499188</v>
      </c>
      <c r="DG67" s="26">
        <v>0.12833381129911098</v>
      </c>
      <c r="DH67" s="58">
        <v>0.017947614950769526</v>
      </c>
      <c r="DI67" s="49">
        <v>0</v>
      </c>
      <c r="DJ67" s="49">
        <v>0.014195583596214511</v>
      </c>
      <c r="DK67" s="82">
        <f aca="true" t="shared" si="98" ref="DK67:DK90">CQ67/BI$3</f>
        <v>0</v>
      </c>
      <c r="DL67" s="58">
        <f t="shared" si="82"/>
        <v>0</v>
      </c>
      <c r="DM67" s="49">
        <f aca="true" t="shared" si="99" ref="DM67:DM131">CX67/BI67</f>
        <v>0</v>
      </c>
      <c r="DN67" s="41"/>
      <c r="DO67" s="82">
        <v>-0.015241167925333254</v>
      </c>
      <c r="DP67" s="26">
        <v>-0.05018866498021543</v>
      </c>
      <c r="DQ67" s="26">
        <f aca="true" t="shared" si="100" ref="DQ67:DQ131">-AV67</f>
        <v>-0.03409146490584495</v>
      </c>
      <c r="DR67" s="48">
        <f t="shared" si="83"/>
        <v>-0.06542983290554868</v>
      </c>
      <c r="DS67" s="14">
        <f t="shared" si="79"/>
        <v>-0.09952129781139363</v>
      </c>
      <c r="DT67" s="26">
        <v>0.007407140507140277</v>
      </c>
      <c r="DU67" s="58">
        <v>-0.003661582555560622</v>
      </c>
      <c r="DV67" s="49">
        <v>-0.025215587814095927</v>
      </c>
      <c r="DW67" s="58">
        <v>0.036599891025205375</v>
      </c>
      <c r="DX67" s="49">
        <v>0.011384303211109448</v>
      </c>
      <c r="DY67" s="26">
        <f t="shared" si="80"/>
        <v>0.07706794891945018</v>
      </c>
      <c r="DZ67" s="40"/>
      <c r="EA67" s="40"/>
      <c r="EB67" s="42">
        <v>47811</v>
      </c>
      <c r="EC67" s="42">
        <v>44505</v>
      </c>
      <c r="ED67" s="42">
        <v>42479</v>
      </c>
      <c r="EE67" s="42">
        <v>5021</v>
      </c>
      <c r="EF67" s="41">
        <v>1685</v>
      </c>
      <c r="EG67" s="41">
        <v>9741</v>
      </c>
      <c r="EH67" s="40">
        <v>4608</v>
      </c>
      <c r="EI67" s="42">
        <v>12432</v>
      </c>
      <c r="EJ67" s="41">
        <v>7531</v>
      </c>
      <c r="EK67" s="41">
        <v>959</v>
      </c>
      <c r="EL67" s="41">
        <v>100</v>
      </c>
      <c r="EM67" s="43">
        <v>54</v>
      </c>
      <c r="EN67" s="40">
        <v>287</v>
      </c>
      <c r="EO67" s="40">
        <v>31</v>
      </c>
      <c r="EP67" s="40">
        <v>30</v>
      </c>
      <c r="EQ67" s="40"/>
      <c r="ER67" s="40"/>
      <c r="ES67" s="40"/>
      <c r="ET67" s="40">
        <f>SUM(EL67:ES67)</f>
        <v>502</v>
      </c>
      <c r="EU67" s="40">
        <f>SUM(EE67:EK67)+ET67</f>
        <v>42479</v>
      </c>
      <c r="EV67" s="40"/>
      <c r="EW67" s="45">
        <f aca="true" t="shared" si="101" ref="EW67:EW98">EE67/$ED67</f>
        <v>0.11819958096942018</v>
      </c>
      <c r="EX67" s="44">
        <f aca="true" t="shared" si="102" ref="EX67:EX98">EF67/$ED67</f>
        <v>0.03966665881965206</v>
      </c>
      <c r="EY67" s="44">
        <f aca="true" t="shared" si="103" ref="EY67:EY98">EG67/$ED67</f>
        <v>0.22931330775206574</v>
      </c>
      <c r="EZ67" s="46">
        <f aca="true" t="shared" si="104" ref="EZ67:EZ98">EH67/$ED67</f>
        <v>0.1084771298759387</v>
      </c>
      <c r="FA67" s="84">
        <f aca="true" t="shared" si="105" ref="FA67:FA98">EI67/$ED67</f>
        <v>0.2926622566444596</v>
      </c>
      <c r="FB67" s="57">
        <f aca="true" t="shared" si="106" ref="FB67:FB98">EJ67/$ED67</f>
        <v>0.17728760093222534</v>
      </c>
      <c r="FC67" s="57">
        <f aca="true" t="shared" si="107" ref="FC67:FC98">EK67/$ED67</f>
        <v>0.022575861013677347</v>
      </c>
      <c r="FD67" s="57">
        <f aca="true" t="shared" si="108" ref="FD67:FD98">EL67/$ED67</f>
        <v>0.002354104380988253</v>
      </c>
      <c r="FE67" s="48">
        <f aca="true" t="shared" si="109" ref="FE67:FE98">EM67/$ED67</f>
        <v>0.0012712163657336566</v>
      </c>
      <c r="FF67" s="47">
        <f aca="true" t="shared" si="110" ref="FF67:FF98">EN67/$ED67</f>
        <v>0.006756279573436286</v>
      </c>
      <c r="FG67" s="47">
        <f aca="true" t="shared" si="111" ref="FG67:FG98">EO67/$ED67</f>
        <v>0.0007297723581063584</v>
      </c>
      <c r="FH67" s="47">
        <f aca="true" t="shared" si="112" ref="FH67:FH98">EP67/$ED67</f>
        <v>0.0007062313142964759</v>
      </c>
      <c r="FI67" s="47">
        <f aca="true" t="shared" si="113" ref="FI67:FI98">EQ67/$ED67</f>
        <v>0</v>
      </c>
      <c r="FJ67" s="47">
        <f aca="true" t="shared" si="114" ref="FJ67:FJ98">ER67/$ED67</f>
        <v>0</v>
      </c>
      <c r="FK67" s="47">
        <f aca="true" t="shared" si="115" ref="FK67:FK98">ES67/$ED67</f>
        <v>0</v>
      </c>
      <c r="FL67" s="47">
        <f>SUM(FD67:FK67)</f>
        <v>0.011817603992561031</v>
      </c>
      <c r="FM67" s="47">
        <f>SUM(EW67:FK67)</f>
        <v>1</v>
      </c>
      <c r="FN67" s="47">
        <f aca="true" t="shared" si="116" ref="FN67:FN131">EX67+FA67+FK67</f>
        <v>0.3323289154641117</v>
      </c>
      <c r="FO67" s="47"/>
      <c r="FP67" s="45">
        <f t="shared" si="84"/>
        <v>0.03966665881965206</v>
      </c>
      <c r="FQ67" s="44">
        <f t="shared" si="85"/>
        <v>0.2926622566444596</v>
      </c>
      <c r="FR67" s="44">
        <f t="shared" si="86"/>
        <v>0</v>
      </c>
      <c r="FS67" s="46">
        <f t="shared" si="87"/>
        <v>0.3323289154641117</v>
      </c>
      <c r="FT67" s="44">
        <f t="shared" si="88"/>
        <v>0.22931330775206574</v>
      </c>
      <c r="FU67" s="44">
        <f t="shared" si="89"/>
        <v>0.1084771298759387</v>
      </c>
      <c r="FV67" s="44">
        <f t="shared" si="90"/>
        <v>0.17728760093222534</v>
      </c>
      <c r="FW67" s="44">
        <f t="shared" si="91"/>
        <v>0.11819958096942018</v>
      </c>
      <c r="FX67" s="44">
        <f t="shared" si="92"/>
        <v>0.022575861013677347</v>
      </c>
      <c r="FY67" s="46">
        <f t="shared" si="37"/>
        <v>0.011817603992561031</v>
      </c>
      <c r="FZ67" s="46">
        <f>SUM(FS67:FY67)</f>
        <v>1</v>
      </c>
      <c r="GA67" s="84"/>
      <c r="GB67" s="45">
        <f aca="true" t="shared" si="117" ref="GB67:GB130">FP67-AT67</f>
        <v>-0.0460266647313384</v>
      </c>
      <c r="GC67" s="44">
        <f aca="true" t="shared" si="118" ref="GC67:GC130">FQ67-AU67</f>
        <v>0.004303244661089611</v>
      </c>
      <c r="GD67" s="44">
        <f aca="true" t="shared" si="119" ref="GD67:GD130">FR67-AV67</f>
        <v>-0.03409146490584495</v>
      </c>
      <c r="GE67" s="46">
        <f aca="true" t="shared" si="120" ref="GE67:GE130">FS67-AW67</f>
        <v>-0.07581488497609373</v>
      </c>
      <c r="GF67" s="44">
        <f aca="true" t="shared" si="121" ref="GF67:GF130">FT67-AX67</f>
        <v>0.015251189874834148</v>
      </c>
      <c r="GG67" s="44">
        <f aca="true" t="shared" si="122" ref="GG67:GG130">FU67-AY67</f>
        <v>-0.014291273156587583</v>
      </c>
      <c r="GH67" s="44">
        <f aca="true" t="shared" si="123" ref="GH67:GH130">FV67-AZ67</f>
        <v>0.03140841286668364</v>
      </c>
      <c r="GI67" s="44">
        <f aca="true" t="shared" si="124" ref="GI67:GI130">FW67-BA67</f>
        <v>0.02646566069551458</v>
      </c>
      <c r="GJ67" s="44">
        <f aca="true" t="shared" si="125" ref="GJ67:GJ130">FX67-BB67</f>
        <v>0.012035386570048098</v>
      </c>
      <c r="GK67" s="46">
        <f aca="true" t="shared" si="126" ref="GK67:GK130">FY67-BC67</f>
        <v>0.004945508125600894</v>
      </c>
      <c r="GL67" s="47"/>
      <c r="GM67" s="40"/>
      <c r="GN67" s="46">
        <f t="shared" si="48"/>
        <v>-0.08011812963718334</v>
      </c>
      <c r="GO67" s="46">
        <v>0.004303244661089611</v>
      </c>
      <c r="GP67" s="46">
        <f t="shared" si="49"/>
        <v>-0.07581488497609373</v>
      </c>
    </row>
    <row r="68" spans="1:198" ht="12" hidden="1" outlineLevel="2">
      <c r="A68" s="3">
        <v>337</v>
      </c>
      <c r="B68" s="1">
        <v>339</v>
      </c>
      <c r="C68" s="1">
        <v>1</v>
      </c>
      <c r="E68" s="147">
        <v>44048</v>
      </c>
      <c r="F68" s="40" t="s">
        <v>192</v>
      </c>
      <c r="G68" s="42">
        <v>23495</v>
      </c>
      <c r="H68" s="41">
        <v>21700</v>
      </c>
      <c r="I68" s="43">
        <v>20829</v>
      </c>
      <c r="J68" s="40"/>
      <c r="K68" s="41">
        <v>1204</v>
      </c>
      <c r="L68" s="41"/>
      <c r="M68" s="41"/>
      <c r="N68" s="40">
        <v>1204</v>
      </c>
      <c r="O68" s="41">
        <v>6073</v>
      </c>
      <c r="P68" s="41">
        <v>569</v>
      </c>
      <c r="Q68" s="41"/>
      <c r="R68" s="41">
        <v>6642</v>
      </c>
      <c r="S68" s="40">
        <v>7846</v>
      </c>
      <c r="T68" s="42"/>
      <c r="U68" s="41">
        <v>5566</v>
      </c>
      <c r="V68" s="41"/>
      <c r="W68" s="43"/>
      <c r="X68" s="41">
        <v>5566</v>
      </c>
      <c r="Y68" s="42"/>
      <c r="Z68" s="43">
        <v>1939</v>
      </c>
      <c r="AA68" s="40">
        <v>1939</v>
      </c>
      <c r="AB68" s="41"/>
      <c r="AC68" s="41">
        <v>3541</v>
      </c>
      <c r="AD68" s="40">
        <v>3541</v>
      </c>
      <c r="AE68" s="42"/>
      <c r="AF68" s="43">
        <v>1682</v>
      </c>
      <c r="AG68" s="40">
        <v>1682</v>
      </c>
      <c r="AH68" s="41">
        <v>35</v>
      </c>
      <c r="AI68" s="41">
        <v>168</v>
      </c>
      <c r="AJ68" s="41"/>
      <c r="AK68" s="41"/>
      <c r="AL68" s="40">
        <v>203</v>
      </c>
      <c r="AM68" s="42"/>
      <c r="AN68" s="41"/>
      <c r="AO68" s="41"/>
      <c r="AP68" s="41"/>
      <c r="AQ68" s="43">
        <v>52</v>
      </c>
      <c r="AR68" s="43">
        <v>52</v>
      </c>
      <c r="AS68" s="41"/>
      <c r="AT68" s="45">
        <v>0.057804023236833264</v>
      </c>
      <c r="AU68" s="44">
        <v>0.2915646454462528</v>
      </c>
      <c r="AV68" s="44">
        <v>0.027317682077872198</v>
      </c>
      <c r="AW68" s="46">
        <f t="shared" si="93"/>
        <v>0.3766863507609583</v>
      </c>
      <c r="AX68" s="44">
        <v>0.2672235825051611</v>
      </c>
      <c r="AY68" s="44">
        <v>0.09309136300350473</v>
      </c>
      <c r="AZ68" s="44">
        <v>0.17000336069902539</v>
      </c>
      <c r="BA68" s="44">
        <v>0.08075279658168899</v>
      </c>
      <c r="BB68" s="44">
        <v>0.008065677660953478</v>
      </c>
      <c r="BC68" s="46">
        <f t="shared" si="94"/>
        <v>0.004176868788708155</v>
      </c>
      <c r="BD68" s="46"/>
      <c r="BE68" s="40"/>
      <c r="BF68" s="40"/>
      <c r="BG68" s="18"/>
      <c r="BH68" s="18"/>
      <c r="BI68" s="19">
        <v>21181</v>
      </c>
      <c r="BJ68" s="40"/>
      <c r="BK68" s="18">
        <v>4711</v>
      </c>
      <c r="BL68" s="18">
        <v>5686</v>
      </c>
      <c r="BM68" s="18">
        <v>974</v>
      </c>
      <c r="BN68" s="18">
        <v>0</v>
      </c>
      <c r="BO68" s="18">
        <v>1516</v>
      </c>
      <c r="BP68" s="18">
        <v>2115</v>
      </c>
      <c r="BQ68" s="18">
        <v>5565</v>
      </c>
      <c r="BR68" s="18">
        <v>309</v>
      </c>
      <c r="BS68" s="18">
        <v>305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9"/>
      <c r="CL68" s="17">
        <v>974</v>
      </c>
      <c r="CM68" s="20">
        <v>5686</v>
      </c>
      <c r="CN68" s="18">
        <v>6660</v>
      </c>
      <c r="CO68" s="19">
        <v>309</v>
      </c>
      <c r="CP68" s="19">
        <v>305</v>
      </c>
      <c r="CQ68" s="19">
        <f t="shared" si="95"/>
        <v>0</v>
      </c>
      <c r="CR68" s="19">
        <f t="shared" si="96"/>
        <v>0</v>
      </c>
      <c r="CS68" s="18">
        <v>4711</v>
      </c>
      <c r="CT68" s="18">
        <v>1516</v>
      </c>
      <c r="CU68" s="18">
        <v>2115</v>
      </c>
      <c r="CV68" s="18"/>
      <c r="CW68" s="18">
        <v>5565</v>
      </c>
      <c r="CX68" s="19">
        <f t="shared" si="97"/>
        <v>0</v>
      </c>
      <c r="CY68" s="40"/>
      <c r="CZ68" s="58">
        <v>0.04598460884755205</v>
      </c>
      <c r="DA68" s="58">
        <v>0.2684481374817053</v>
      </c>
      <c r="DB68" s="58"/>
      <c r="DC68" s="49">
        <v>0.31443274632925733</v>
      </c>
      <c r="DD68" s="82">
        <v>0.2224163165100798</v>
      </c>
      <c r="DE68" s="82">
        <v>0.07157358009536849</v>
      </c>
      <c r="DF68" s="58">
        <v>0.2627354704688164</v>
      </c>
      <c r="DG68" s="26">
        <v>0.09985364241537227</v>
      </c>
      <c r="DH68" s="58">
        <v>0.014588546338699777</v>
      </c>
      <c r="DI68" s="49">
        <v>0</v>
      </c>
      <c r="DJ68" s="49">
        <v>0.01439969784240593</v>
      </c>
      <c r="DK68" s="82">
        <f t="shared" si="98"/>
        <v>0</v>
      </c>
      <c r="DL68" s="58">
        <f t="shared" si="82"/>
        <v>0</v>
      </c>
      <c r="DM68" s="49">
        <f t="shared" si="99"/>
        <v>0</v>
      </c>
      <c r="DN68" s="41"/>
      <c r="DO68" s="82">
        <v>-0.011819414389281212</v>
      </c>
      <c r="DP68" s="26">
        <v>-0.023116507964547506</v>
      </c>
      <c r="DQ68" s="26">
        <f t="shared" si="100"/>
        <v>-0.027317682077872198</v>
      </c>
      <c r="DR68" s="48">
        <f t="shared" si="83"/>
        <v>-0.03493592235382872</v>
      </c>
      <c r="DS68" s="14">
        <f t="shared" si="79"/>
        <v>-0.062253604431700915</v>
      </c>
      <c r="DT68" s="26">
        <v>0.006522868677746299</v>
      </c>
      <c r="DU68" s="58">
        <v>-0.04480726599508131</v>
      </c>
      <c r="DV68" s="49">
        <v>-0.021517782908136246</v>
      </c>
      <c r="DW68" s="58">
        <v>0.01910084583368328</v>
      </c>
      <c r="DX68" s="49">
        <v>-0.0024169370744529656</v>
      </c>
      <c r="DY68" s="26">
        <f t="shared" si="80"/>
        <v>0.09273210976979102</v>
      </c>
      <c r="DZ68" s="40"/>
      <c r="EA68" s="40"/>
      <c r="EB68" s="42">
        <v>24052</v>
      </c>
      <c r="EC68" s="42">
        <v>22518</v>
      </c>
      <c r="ED68" s="42">
        <v>21756</v>
      </c>
      <c r="EE68" s="42">
        <v>1872</v>
      </c>
      <c r="EF68" s="41">
        <v>587</v>
      </c>
      <c r="EG68" s="41">
        <v>5266</v>
      </c>
      <c r="EH68" s="40">
        <v>1859</v>
      </c>
      <c r="EI68" s="42">
        <v>6900</v>
      </c>
      <c r="EJ68" s="41">
        <v>4720</v>
      </c>
      <c r="EK68" s="41">
        <v>321</v>
      </c>
      <c r="EL68" s="41">
        <v>26</v>
      </c>
      <c r="EM68" s="43">
        <v>25</v>
      </c>
      <c r="EN68" s="40">
        <v>166</v>
      </c>
      <c r="EO68" s="40">
        <v>3</v>
      </c>
      <c r="EP68" s="40">
        <v>11</v>
      </c>
      <c r="EQ68" s="40"/>
      <c r="ER68" s="40"/>
      <c r="ES68" s="40"/>
      <c r="ET68" s="40">
        <f>SUM(EL68:ES68)</f>
        <v>231</v>
      </c>
      <c r="EU68" s="40">
        <f>SUM(EE68:EK68)+ET68</f>
        <v>21756</v>
      </c>
      <c r="EV68" s="40"/>
      <c r="EW68" s="45">
        <f t="shared" si="101"/>
        <v>0.08604522890237176</v>
      </c>
      <c r="EX68" s="44">
        <f t="shared" si="102"/>
        <v>0.02698106269534841</v>
      </c>
      <c r="EY68" s="44">
        <f t="shared" si="103"/>
        <v>0.24204817061959918</v>
      </c>
      <c r="EZ68" s="46">
        <f t="shared" si="104"/>
        <v>0.08544769259054974</v>
      </c>
      <c r="FA68" s="84">
        <f t="shared" si="105"/>
        <v>0.31715388858246</v>
      </c>
      <c r="FB68" s="57">
        <f t="shared" si="106"/>
        <v>0.21695164552307408</v>
      </c>
      <c r="FC68" s="57">
        <f t="shared" si="107"/>
        <v>0.014754550468836183</v>
      </c>
      <c r="FD68" s="57">
        <f t="shared" si="108"/>
        <v>0.0011950726236440521</v>
      </c>
      <c r="FE68" s="48">
        <f t="shared" si="109"/>
        <v>0.0011491082919654347</v>
      </c>
      <c r="FF68" s="47">
        <f t="shared" si="110"/>
        <v>0.007630079058650487</v>
      </c>
      <c r="FG68" s="47">
        <f t="shared" si="111"/>
        <v>0.0001378929950358522</v>
      </c>
      <c r="FH68" s="47">
        <f t="shared" si="112"/>
        <v>0.0005056076484647913</v>
      </c>
      <c r="FI68" s="47">
        <f t="shared" si="113"/>
        <v>0</v>
      </c>
      <c r="FJ68" s="47">
        <f t="shared" si="114"/>
        <v>0</v>
      </c>
      <c r="FK68" s="47">
        <f t="shared" si="115"/>
        <v>0</v>
      </c>
      <c r="FL68" s="47">
        <f>SUM(FD68:FK68)</f>
        <v>0.010617760617760617</v>
      </c>
      <c r="FM68" s="47">
        <f>SUM(EW68:FK68)</f>
        <v>1.0000000000000002</v>
      </c>
      <c r="FN68" s="47">
        <f t="shared" si="116"/>
        <v>0.3441349512778084</v>
      </c>
      <c r="FO68" s="47"/>
      <c r="FP68" s="45">
        <f t="shared" si="84"/>
        <v>0.02698106269534841</v>
      </c>
      <c r="FQ68" s="44">
        <f t="shared" si="85"/>
        <v>0.31715388858246</v>
      </c>
      <c r="FR68" s="44">
        <f t="shared" si="86"/>
        <v>0</v>
      </c>
      <c r="FS68" s="46">
        <f t="shared" si="87"/>
        <v>0.3441349512778084</v>
      </c>
      <c r="FT68" s="44">
        <f t="shared" si="88"/>
        <v>0.24204817061959918</v>
      </c>
      <c r="FU68" s="44">
        <f t="shared" si="89"/>
        <v>0.08544769259054974</v>
      </c>
      <c r="FV68" s="44">
        <f t="shared" si="90"/>
        <v>0.21695164552307408</v>
      </c>
      <c r="FW68" s="44">
        <f t="shared" si="91"/>
        <v>0.08604522890237176</v>
      </c>
      <c r="FX68" s="44">
        <f t="shared" si="92"/>
        <v>0.014754550468836183</v>
      </c>
      <c r="FY68" s="46">
        <f aca="true" t="shared" si="127" ref="FY68:FY131">FL68-FK68</f>
        <v>0.010617760617760617</v>
      </c>
      <c r="FZ68" s="46">
        <f>SUM(FS68:FY68)</f>
        <v>1</v>
      </c>
      <c r="GA68" s="84"/>
      <c r="GB68" s="45">
        <f t="shared" si="117"/>
        <v>-0.030822960541484853</v>
      </c>
      <c r="GC68" s="44">
        <f t="shared" si="118"/>
        <v>0.025589243136207196</v>
      </c>
      <c r="GD68" s="44">
        <f t="shared" si="119"/>
        <v>-0.027317682077872198</v>
      </c>
      <c r="GE68" s="46">
        <f t="shared" si="120"/>
        <v>-0.03255139948314989</v>
      </c>
      <c r="GF68" s="44">
        <f t="shared" si="121"/>
        <v>-0.02517541188556191</v>
      </c>
      <c r="GG68" s="44">
        <f t="shared" si="122"/>
        <v>-0.007643670412954995</v>
      </c>
      <c r="GH68" s="44">
        <f t="shared" si="123"/>
        <v>0.0469482848240487</v>
      </c>
      <c r="GI68" s="44">
        <f t="shared" si="124"/>
        <v>0.005292432320682772</v>
      </c>
      <c r="GJ68" s="44">
        <f t="shared" si="125"/>
        <v>0.006688872807882705</v>
      </c>
      <c r="GK68" s="46">
        <f t="shared" si="126"/>
        <v>0.006440891829052463</v>
      </c>
      <c r="GL68" s="47"/>
      <c r="GM68" s="40"/>
      <c r="GN68" s="46">
        <f aca="true" t="shared" si="128" ref="GN68:GN131">GB68+GD68</f>
        <v>-0.05814064261935705</v>
      </c>
      <c r="GO68" s="46">
        <v>0.025589243136207196</v>
      </c>
      <c r="GP68" s="46">
        <f aca="true" t="shared" si="129" ref="GP68:GP131">GN68+GC68</f>
        <v>-0.032551399483149855</v>
      </c>
    </row>
    <row r="69" spans="1:198" ht="12" hidden="1" outlineLevel="2">
      <c r="A69" s="3">
        <v>341</v>
      </c>
      <c r="B69" s="1">
        <v>343</v>
      </c>
      <c r="C69" s="1">
        <v>1</v>
      </c>
      <c r="E69" s="147">
        <v>44049</v>
      </c>
      <c r="F69" s="40" t="s">
        <v>193</v>
      </c>
      <c r="G69" s="42">
        <v>24466</v>
      </c>
      <c r="H69" s="41">
        <v>22716</v>
      </c>
      <c r="I69" s="43">
        <v>21401</v>
      </c>
      <c r="J69" s="40"/>
      <c r="K69" s="41">
        <v>1729</v>
      </c>
      <c r="L69" s="41"/>
      <c r="M69" s="41"/>
      <c r="N69" s="40">
        <v>1729</v>
      </c>
      <c r="O69" s="41">
        <v>5989</v>
      </c>
      <c r="P69" s="41">
        <v>636</v>
      </c>
      <c r="Q69" s="41"/>
      <c r="R69" s="41">
        <v>6625</v>
      </c>
      <c r="S69" s="40">
        <v>8354</v>
      </c>
      <c r="T69" s="42"/>
      <c r="U69" s="41">
        <v>3451</v>
      </c>
      <c r="V69" s="41"/>
      <c r="W69" s="43"/>
      <c r="X69" s="41">
        <v>3451</v>
      </c>
      <c r="Y69" s="42"/>
      <c r="Z69" s="43">
        <v>2257</v>
      </c>
      <c r="AA69" s="40">
        <v>2257</v>
      </c>
      <c r="AB69" s="41"/>
      <c r="AC69" s="41">
        <v>5455</v>
      </c>
      <c r="AD69" s="40">
        <v>5455</v>
      </c>
      <c r="AE69" s="42"/>
      <c r="AF69" s="43">
        <v>1622</v>
      </c>
      <c r="AG69" s="40">
        <v>1622</v>
      </c>
      <c r="AH69" s="41">
        <v>43</v>
      </c>
      <c r="AI69" s="41">
        <v>170</v>
      </c>
      <c r="AJ69" s="41"/>
      <c r="AK69" s="41"/>
      <c r="AL69" s="40">
        <v>213</v>
      </c>
      <c r="AM69" s="42"/>
      <c r="AN69" s="41"/>
      <c r="AO69" s="41"/>
      <c r="AP69" s="41"/>
      <c r="AQ69" s="43">
        <v>49</v>
      </c>
      <c r="AR69" s="43">
        <v>49</v>
      </c>
      <c r="AS69" s="41"/>
      <c r="AT69" s="45">
        <v>0.08079061726087566</v>
      </c>
      <c r="AU69" s="44">
        <v>0.27984673613382555</v>
      </c>
      <c r="AV69" s="44">
        <v>0.029718237465538994</v>
      </c>
      <c r="AW69" s="46">
        <f t="shared" si="93"/>
        <v>0.3903555908602402</v>
      </c>
      <c r="AX69" s="44">
        <v>0.16125414700247653</v>
      </c>
      <c r="AY69" s="44">
        <v>0.10546236157188917</v>
      </c>
      <c r="AZ69" s="44">
        <v>0.25489463109200505</v>
      </c>
      <c r="BA69" s="44">
        <v>0.075790850894818</v>
      </c>
      <c r="BB69" s="44">
        <v>0.007943554039530863</v>
      </c>
      <c r="BC69" s="46">
        <f t="shared" si="94"/>
        <v>0.00429886453904027</v>
      </c>
      <c r="BD69" s="46"/>
      <c r="BE69" s="40"/>
      <c r="BF69" s="40"/>
      <c r="BG69" s="18"/>
      <c r="BH69" s="18"/>
      <c r="BI69" s="19">
        <v>21886</v>
      </c>
      <c r="BJ69" s="40"/>
      <c r="BK69" s="18">
        <v>2808</v>
      </c>
      <c r="BL69" s="18">
        <v>4871</v>
      </c>
      <c r="BM69" s="18">
        <v>1747</v>
      </c>
      <c r="BN69" s="18">
        <v>0</v>
      </c>
      <c r="BO69" s="18">
        <v>1561</v>
      </c>
      <c r="BP69" s="18">
        <v>2535</v>
      </c>
      <c r="BQ69" s="18">
        <v>7902</v>
      </c>
      <c r="BR69" s="18">
        <v>212</v>
      </c>
      <c r="BS69" s="18">
        <v>250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9"/>
      <c r="CL69" s="17">
        <v>1747</v>
      </c>
      <c r="CM69" s="20">
        <v>4871</v>
      </c>
      <c r="CN69" s="18">
        <v>6618</v>
      </c>
      <c r="CO69" s="19">
        <v>212</v>
      </c>
      <c r="CP69" s="19">
        <v>250</v>
      </c>
      <c r="CQ69" s="19">
        <f t="shared" si="95"/>
        <v>0</v>
      </c>
      <c r="CR69" s="19">
        <f t="shared" si="96"/>
        <v>0</v>
      </c>
      <c r="CS69" s="18">
        <v>2808</v>
      </c>
      <c r="CT69" s="18">
        <v>1561</v>
      </c>
      <c r="CU69" s="18">
        <v>2535</v>
      </c>
      <c r="CV69" s="18"/>
      <c r="CW69" s="18">
        <v>7902</v>
      </c>
      <c r="CX69" s="19">
        <f t="shared" si="97"/>
        <v>0</v>
      </c>
      <c r="CY69" s="40"/>
      <c r="CZ69" s="58">
        <v>0.07982271771908983</v>
      </c>
      <c r="DA69" s="58">
        <v>0.22256236863748516</v>
      </c>
      <c r="DB69" s="58"/>
      <c r="DC69" s="49">
        <v>0.30238508635657496</v>
      </c>
      <c r="DD69" s="82">
        <v>0.12830119711230925</v>
      </c>
      <c r="DE69" s="82">
        <v>0.07132413414968473</v>
      </c>
      <c r="DF69" s="58">
        <v>0.3610527277711779</v>
      </c>
      <c r="DG69" s="26">
        <v>0.11582746961527918</v>
      </c>
      <c r="DH69" s="58">
        <v>0.009686557616741295</v>
      </c>
      <c r="DI69" s="49">
        <v>0</v>
      </c>
      <c r="DJ69" s="49">
        <v>0.01142282737823266</v>
      </c>
      <c r="DK69" s="82">
        <f t="shared" si="98"/>
        <v>0</v>
      </c>
      <c r="DL69" s="58">
        <f t="shared" si="82"/>
        <v>0</v>
      </c>
      <c r="DM69" s="49">
        <f t="shared" si="99"/>
        <v>0</v>
      </c>
      <c r="DN69" s="41"/>
      <c r="DO69" s="82">
        <v>-0.0009678995417858327</v>
      </c>
      <c r="DP69" s="26">
        <v>-0.05728436749634039</v>
      </c>
      <c r="DQ69" s="26">
        <f t="shared" si="100"/>
        <v>-0.029718237465538994</v>
      </c>
      <c r="DR69" s="48">
        <f t="shared" si="83"/>
        <v>-0.05825226703812622</v>
      </c>
      <c r="DS69" s="14">
        <f t="shared" si="79"/>
        <v>-0.08797050450366521</v>
      </c>
      <c r="DT69" s="26">
        <v>0.0017430035772104321</v>
      </c>
      <c r="DU69" s="58">
        <v>-0.03295294989016728</v>
      </c>
      <c r="DV69" s="49">
        <v>-0.03413822742220443</v>
      </c>
      <c r="DW69" s="58">
        <v>0.04003661872046117</v>
      </c>
      <c r="DX69" s="49">
        <v>0.005898391298256742</v>
      </c>
      <c r="DY69" s="26">
        <f t="shared" si="80"/>
        <v>0.10615809667917286</v>
      </c>
      <c r="DZ69" s="40"/>
      <c r="EA69" s="40"/>
      <c r="EB69" s="42">
        <v>25115</v>
      </c>
      <c r="EC69" s="42">
        <v>23308</v>
      </c>
      <c r="ED69" s="42">
        <v>22353</v>
      </c>
      <c r="EE69" s="42">
        <v>2241</v>
      </c>
      <c r="EF69" s="41">
        <v>944</v>
      </c>
      <c r="EG69" s="41">
        <v>3324</v>
      </c>
      <c r="EH69" s="40">
        <v>2139</v>
      </c>
      <c r="EI69" s="42">
        <v>6325</v>
      </c>
      <c r="EJ69" s="41">
        <v>6717</v>
      </c>
      <c r="EK69" s="41">
        <v>395</v>
      </c>
      <c r="EL69" s="41">
        <v>59</v>
      </c>
      <c r="EM69" s="43">
        <v>19</v>
      </c>
      <c r="EN69" s="40">
        <v>163</v>
      </c>
      <c r="EO69" s="40">
        <v>16</v>
      </c>
      <c r="EP69" s="40">
        <v>11</v>
      </c>
      <c r="EQ69" s="40"/>
      <c r="ER69" s="40"/>
      <c r="ES69" s="40"/>
      <c r="ET69" s="40">
        <f>SUM(EL69:ES69)</f>
        <v>268</v>
      </c>
      <c r="EU69" s="40">
        <f>SUM(EE69:EK69)+ET69</f>
        <v>22353</v>
      </c>
      <c r="EV69" s="40"/>
      <c r="EW69" s="45">
        <f t="shared" si="101"/>
        <v>0.10025499932894913</v>
      </c>
      <c r="EX69" s="44">
        <f t="shared" si="102"/>
        <v>0.04223146781192681</v>
      </c>
      <c r="EY69" s="44">
        <f t="shared" si="103"/>
        <v>0.14870487182928466</v>
      </c>
      <c r="EZ69" s="46">
        <f t="shared" si="104"/>
        <v>0.09569185344249094</v>
      </c>
      <c r="FA69" s="84">
        <f t="shared" si="105"/>
        <v>0.28295978168478503</v>
      </c>
      <c r="FB69" s="57">
        <f t="shared" si="106"/>
        <v>0.3004965776405852</v>
      </c>
      <c r="FC69" s="57">
        <f t="shared" si="107"/>
        <v>0.01767100612893124</v>
      </c>
      <c r="FD69" s="57">
        <f t="shared" si="108"/>
        <v>0.0026394667382454258</v>
      </c>
      <c r="FE69" s="48">
        <f t="shared" si="109"/>
        <v>0.0008499977631637811</v>
      </c>
      <c r="FF69" s="47">
        <f t="shared" si="110"/>
        <v>0.0072920860734577014</v>
      </c>
      <c r="FG69" s="47">
        <f t="shared" si="111"/>
        <v>0.0007157875900326578</v>
      </c>
      <c r="FH69" s="47">
        <f t="shared" si="112"/>
        <v>0.0004921039681474522</v>
      </c>
      <c r="FI69" s="47">
        <f t="shared" si="113"/>
        <v>0</v>
      </c>
      <c r="FJ69" s="47">
        <f t="shared" si="114"/>
        <v>0</v>
      </c>
      <c r="FK69" s="47">
        <f t="shared" si="115"/>
        <v>0</v>
      </c>
      <c r="FL69" s="47">
        <f>SUM(FD69:FK69)</f>
        <v>0.011989442133047017</v>
      </c>
      <c r="FM69" s="47">
        <f>SUM(EW69:FK69)</f>
        <v>1</v>
      </c>
      <c r="FN69" s="47">
        <f t="shared" si="116"/>
        <v>0.32519124949671185</v>
      </c>
      <c r="FO69" s="47"/>
      <c r="FP69" s="45">
        <f t="shared" si="84"/>
        <v>0.04223146781192681</v>
      </c>
      <c r="FQ69" s="44">
        <f t="shared" si="85"/>
        <v>0.28295978168478503</v>
      </c>
      <c r="FR69" s="44">
        <f t="shared" si="86"/>
        <v>0</v>
      </c>
      <c r="FS69" s="46">
        <f t="shared" si="87"/>
        <v>0.32519124949671185</v>
      </c>
      <c r="FT69" s="44">
        <f t="shared" si="88"/>
        <v>0.14870487182928466</v>
      </c>
      <c r="FU69" s="44">
        <f t="shared" si="89"/>
        <v>0.09569185344249094</v>
      </c>
      <c r="FV69" s="44">
        <f t="shared" si="90"/>
        <v>0.3004965776405852</v>
      </c>
      <c r="FW69" s="44">
        <f t="shared" si="91"/>
        <v>0.10025499932894913</v>
      </c>
      <c r="FX69" s="44">
        <f t="shared" si="92"/>
        <v>0.01767100612893124</v>
      </c>
      <c r="FY69" s="46">
        <f t="shared" si="127"/>
        <v>0.011989442133047017</v>
      </c>
      <c r="FZ69" s="46">
        <f>SUM(FS69:FY69)</f>
        <v>0.9999999999999999</v>
      </c>
      <c r="GA69" s="84"/>
      <c r="GB69" s="45">
        <f t="shared" si="117"/>
        <v>-0.03855914944894885</v>
      </c>
      <c r="GC69" s="44">
        <f t="shared" si="118"/>
        <v>0.003113045550959481</v>
      </c>
      <c r="GD69" s="44">
        <f t="shared" si="119"/>
        <v>-0.029718237465538994</v>
      </c>
      <c r="GE69" s="46">
        <f t="shared" si="120"/>
        <v>-0.06516434136352833</v>
      </c>
      <c r="GF69" s="44">
        <f t="shared" si="121"/>
        <v>-0.012549275173191876</v>
      </c>
      <c r="GG69" s="44">
        <f t="shared" si="122"/>
        <v>-0.009770508129398225</v>
      </c>
      <c r="GH69" s="44">
        <f t="shared" si="123"/>
        <v>0.04560194654858013</v>
      </c>
      <c r="GI69" s="44">
        <f t="shared" si="124"/>
        <v>0.024464148434131125</v>
      </c>
      <c r="GJ69" s="44">
        <f t="shared" si="125"/>
        <v>0.009727452089400377</v>
      </c>
      <c r="GK69" s="46">
        <f t="shared" si="126"/>
        <v>0.007690577594006747</v>
      </c>
      <c r="GL69" s="47"/>
      <c r="GM69" s="40"/>
      <c r="GN69" s="46">
        <f t="shared" si="128"/>
        <v>-0.06827738691448784</v>
      </c>
      <c r="GO69" s="46">
        <v>0.003113045550959481</v>
      </c>
      <c r="GP69" s="46">
        <f t="shared" si="129"/>
        <v>-0.06516434136352836</v>
      </c>
    </row>
    <row r="70" spans="1:198" ht="12" hidden="1" outlineLevel="2">
      <c r="A70" s="3">
        <v>344</v>
      </c>
      <c r="B70" s="1">
        <v>346</v>
      </c>
      <c r="C70" s="1">
        <v>1</v>
      </c>
      <c r="E70" s="147">
        <v>44072</v>
      </c>
      <c r="F70" s="40" t="s">
        <v>194</v>
      </c>
      <c r="G70" s="42">
        <v>6361</v>
      </c>
      <c r="H70" s="41">
        <v>5848</v>
      </c>
      <c r="I70" s="43">
        <v>5478</v>
      </c>
      <c r="J70" s="40"/>
      <c r="K70" s="41">
        <v>606</v>
      </c>
      <c r="L70" s="41"/>
      <c r="M70" s="41"/>
      <c r="N70" s="40">
        <v>606</v>
      </c>
      <c r="O70" s="41">
        <v>1536</v>
      </c>
      <c r="P70" s="41">
        <v>195</v>
      </c>
      <c r="Q70" s="41"/>
      <c r="R70" s="41">
        <v>1731</v>
      </c>
      <c r="S70" s="40">
        <v>2337</v>
      </c>
      <c r="T70" s="42"/>
      <c r="U70" s="41">
        <v>738</v>
      </c>
      <c r="V70" s="41"/>
      <c r="W70" s="43"/>
      <c r="X70" s="41">
        <v>738</v>
      </c>
      <c r="Y70" s="42"/>
      <c r="Z70" s="43">
        <v>783</v>
      </c>
      <c r="AA70" s="40">
        <v>783</v>
      </c>
      <c r="AB70" s="41"/>
      <c r="AC70" s="41">
        <v>1184</v>
      </c>
      <c r="AD70" s="40">
        <v>1184</v>
      </c>
      <c r="AE70" s="42"/>
      <c r="AF70" s="43">
        <v>323</v>
      </c>
      <c r="AG70" s="40">
        <v>323</v>
      </c>
      <c r="AH70" s="41">
        <v>7</v>
      </c>
      <c r="AI70" s="41">
        <v>93</v>
      </c>
      <c r="AJ70" s="41"/>
      <c r="AK70" s="41"/>
      <c r="AL70" s="40">
        <v>100</v>
      </c>
      <c r="AM70" s="42"/>
      <c r="AN70" s="41"/>
      <c r="AO70" s="41"/>
      <c r="AP70" s="41"/>
      <c r="AQ70" s="43">
        <v>13</v>
      </c>
      <c r="AR70" s="43">
        <v>13</v>
      </c>
      <c r="AS70" s="41"/>
      <c r="AT70" s="45">
        <v>0.11062431544359255</v>
      </c>
      <c r="AU70" s="44">
        <v>0.28039430449069</v>
      </c>
      <c r="AV70" s="44">
        <v>0.035596933187294635</v>
      </c>
      <c r="AW70" s="46">
        <f t="shared" si="93"/>
        <v>0.4266155531215772</v>
      </c>
      <c r="AX70" s="44">
        <v>0.13472070098576122</v>
      </c>
      <c r="AY70" s="44">
        <v>0.1429353778751369</v>
      </c>
      <c r="AZ70" s="44">
        <v>0.21613727637824023</v>
      </c>
      <c r="BA70" s="44">
        <v>0.05896312522818547</v>
      </c>
      <c r="BB70" s="44">
        <v>0.016976998904709748</v>
      </c>
      <c r="BC70" s="46">
        <f t="shared" si="94"/>
        <v>0.00365096750638938</v>
      </c>
      <c r="BD70" s="46"/>
      <c r="BE70" s="40"/>
      <c r="BF70" s="40"/>
      <c r="BG70" s="18"/>
      <c r="BH70" s="18"/>
      <c r="BI70" s="19">
        <v>5553</v>
      </c>
      <c r="BJ70" s="40"/>
      <c r="BK70" s="18">
        <v>1194</v>
      </c>
      <c r="BL70" s="18">
        <v>1083</v>
      </c>
      <c r="BM70" s="18">
        <v>380</v>
      </c>
      <c r="BN70" s="18">
        <v>0</v>
      </c>
      <c r="BO70" s="18">
        <v>834</v>
      </c>
      <c r="BP70" s="18">
        <v>452</v>
      </c>
      <c r="BQ70" s="18">
        <v>1488</v>
      </c>
      <c r="BR70" s="18">
        <v>65</v>
      </c>
      <c r="BS70" s="18">
        <v>44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13</v>
      </c>
      <c r="CB70" s="18"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9"/>
      <c r="CL70" s="17">
        <v>380</v>
      </c>
      <c r="CM70" s="20">
        <v>1083</v>
      </c>
      <c r="CN70" s="18">
        <v>1463</v>
      </c>
      <c r="CO70" s="19">
        <v>65</v>
      </c>
      <c r="CP70" s="19">
        <v>44</v>
      </c>
      <c r="CQ70" s="19">
        <f t="shared" si="95"/>
        <v>0</v>
      </c>
      <c r="CR70" s="19">
        <f t="shared" si="96"/>
        <v>0</v>
      </c>
      <c r="CS70" s="18">
        <v>1194</v>
      </c>
      <c r="CT70" s="18">
        <v>834</v>
      </c>
      <c r="CU70" s="18">
        <v>452</v>
      </c>
      <c r="CV70" s="18"/>
      <c r="CW70" s="18">
        <v>1488</v>
      </c>
      <c r="CX70" s="19">
        <f t="shared" si="97"/>
        <v>13</v>
      </c>
      <c r="CY70" s="40"/>
      <c r="CZ70" s="58">
        <v>0.06843147848010085</v>
      </c>
      <c r="DA70" s="58">
        <v>0.19502971366828742</v>
      </c>
      <c r="DB70" s="58"/>
      <c r="DC70" s="49">
        <v>0.26346119214838826</v>
      </c>
      <c r="DD70" s="82">
        <v>0.21501890869800108</v>
      </c>
      <c r="DE70" s="82">
        <v>0.1501890869800108</v>
      </c>
      <c r="DF70" s="58">
        <v>0.26796326310102647</v>
      </c>
      <c r="DG70" s="26">
        <v>0.0813974428236989</v>
      </c>
      <c r="DH70" s="58">
        <v>0.011705384476859355</v>
      </c>
      <c r="DI70" s="49">
        <v>0</v>
      </c>
      <c r="DJ70" s="49">
        <v>0.007923644876643255</v>
      </c>
      <c r="DK70" s="82">
        <f t="shared" si="98"/>
        <v>0</v>
      </c>
      <c r="DL70" s="58">
        <f t="shared" si="82"/>
        <v>0</v>
      </c>
      <c r="DM70" s="49">
        <f t="shared" si="99"/>
        <v>0.002341076895371871</v>
      </c>
      <c r="DN70" s="41"/>
      <c r="DO70" s="82">
        <v>-0.0421928369634917</v>
      </c>
      <c r="DP70" s="26">
        <v>-0.08536459082240261</v>
      </c>
      <c r="DQ70" s="26">
        <f t="shared" si="100"/>
        <v>-0.035596933187294635</v>
      </c>
      <c r="DR70" s="48">
        <f t="shared" si="83"/>
        <v>-0.1275574277858943</v>
      </c>
      <c r="DS70" s="14">
        <f t="shared" si="79"/>
        <v>-0.16315436097318892</v>
      </c>
      <c r="DT70" s="26">
        <v>-0.005271614427850393</v>
      </c>
      <c r="DU70" s="58">
        <v>0.08029820771223986</v>
      </c>
      <c r="DV70" s="49">
        <v>0.007253709104873884</v>
      </c>
      <c r="DW70" s="58">
        <v>0.022434317595513432</v>
      </c>
      <c r="DX70" s="49">
        <v>0.029688026700387317</v>
      </c>
      <c r="DY70" s="26">
        <f t="shared" si="80"/>
        <v>0.05182598672278624</v>
      </c>
      <c r="DZ70" s="40"/>
      <c r="EA70" s="40"/>
      <c r="EB70" s="42">
        <v>6365</v>
      </c>
      <c r="EC70" s="42">
        <v>5818</v>
      </c>
      <c r="ED70" s="42">
        <v>5524</v>
      </c>
      <c r="EE70" s="42">
        <v>464</v>
      </c>
      <c r="EF70" s="41">
        <v>253</v>
      </c>
      <c r="EG70" s="41">
        <v>854</v>
      </c>
      <c r="EH70" s="40">
        <v>1011</v>
      </c>
      <c r="EI70" s="42">
        <v>1471</v>
      </c>
      <c r="EJ70" s="41">
        <v>1269</v>
      </c>
      <c r="EK70" s="41">
        <v>124</v>
      </c>
      <c r="EL70" s="41">
        <v>15</v>
      </c>
      <c r="EM70" s="43">
        <v>7</v>
      </c>
      <c r="EN70" s="40">
        <v>47</v>
      </c>
      <c r="EO70" s="40">
        <v>6</v>
      </c>
      <c r="EP70" s="40">
        <v>3</v>
      </c>
      <c r="EQ70" s="40"/>
      <c r="ER70" s="40"/>
      <c r="ES70" s="40"/>
      <c r="ET70" s="40">
        <f>SUM(EL70:ES70)</f>
        <v>78</v>
      </c>
      <c r="EU70" s="40">
        <f>SUM(EE70:EK70)+ET70</f>
        <v>5524</v>
      </c>
      <c r="EV70" s="40"/>
      <c r="EW70" s="45">
        <f t="shared" si="101"/>
        <v>0.08399710354815351</v>
      </c>
      <c r="EX70" s="44">
        <f t="shared" si="102"/>
        <v>0.04580014482259232</v>
      </c>
      <c r="EY70" s="44">
        <f t="shared" si="103"/>
        <v>0.15459811730629977</v>
      </c>
      <c r="EZ70" s="46">
        <f t="shared" si="104"/>
        <v>0.18301955104996379</v>
      </c>
      <c r="FA70" s="84">
        <f t="shared" si="105"/>
        <v>0.2662925416364953</v>
      </c>
      <c r="FB70" s="57">
        <f t="shared" si="106"/>
        <v>0.22972483707458363</v>
      </c>
      <c r="FC70" s="57">
        <f t="shared" si="107"/>
        <v>0.022447501810282405</v>
      </c>
      <c r="FD70" s="57">
        <f t="shared" si="108"/>
        <v>0.002715423606082549</v>
      </c>
      <c r="FE70" s="48">
        <f t="shared" si="109"/>
        <v>0.0012671976828385228</v>
      </c>
      <c r="FF70" s="47">
        <f t="shared" si="110"/>
        <v>0.008508327299058652</v>
      </c>
      <c r="FG70" s="47">
        <f t="shared" si="111"/>
        <v>0.0010861694424330196</v>
      </c>
      <c r="FH70" s="47">
        <f t="shared" si="112"/>
        <v>0.0005430847212165098</v>
      </c>
      <c r="FI70" s="47">
        <f t="shared" si="113"/>
        <v>0</v>
      </c>
      <c r="FJ70" s="47">
        <f t="shared" si="114"/>
        <v>0</v>
      </c>
      <c r="FK70" s="47">
        <f t="shared" si="115"/>
        <v>0</v>
      </c>
      <c r="FL70" s="47">
        <f>SUM(FD70:FK70)</f>
        <v>0.014120202751629254</v>
      </c>
      <c r="FM70" s="47">
        <f>SUM(EW70:FK70)</f>
        <v>1</v>
      </c>
      <c r="FN70" s="47">
        <f t="shared" si="116"/>
        <v>0.3120926864590876</v>
      </c>
      <c r="FO70" s="47"/>
      <c r="FP70" s="45">
        <f t="shared" si="84"/>
        <v>0.04580014482259232</v>
      </c>
      <c r="FQ70" s="44">
        <f t="shared" si="85"/>
        <v>0.2662925416364953</v>
      </c>
      <c r="FR70" s="44">
        <f t="shared" si="86"/>
        <v>0</v>
      </c>
      <c r="FS70" s="46">
        <f t="shared" si="87"/>
        <v>0.3120926864590876</v>
      </c>
      <c r="FT70" s="44">
        <f t="shared" si="88"/>
        <v>0.15459811730629977</v>
      </c>
      <c r="FU70" s="44">
        <f t="shared" si="89"/>
        <v>0.18301955104996379</v>
      </c>
      <c r="FV70" s="44">
        <f t="shared" si="90"/>
        <v>0.22972483707458363</v>
      </c>
      <c r="FW70" s="44">
        <f t="shared" si="91"/>
        <v>0.08399710354815351</v>
      </c>
      <c r="FX70" s="44">
        <f t="shared" si="92"/>
        <v>0.022447501810282405</v>
      </c>
      <c r="FY70" s="46">
        <f t="shared" si="127"/>
        <v>0.014120202751629254</v>
      </c>
      <c r="FZ70" s="46">
        <f>SUM(FS70:FY70)</f>
        <v>1</v>
      </c>
      <c r="GA70" s="84"/>
      <c r="GB70" s="45">
        <f t="shared" si="117"/>
        <v>-0.06482417062100024</v>
      </c>
      <c r="GC70" s="44">
        <f t="shared" si="118"/>
        <v>-0.014101762854194733</v>
      </c>
      <c r="GD70" s="44">
        <f t="shared" si="119"/>
        <v>-0.035596933187294635</v>
      </c>
      <c r="GE70" s="46">
        <f t="shared" si="120"/>
        <v>-0.11452286666248956</v>
      </c>
      <c r="GF70" s="44">
        <f t="shared" si="121"/>
        <v>0.01987741632053855</v>
      </c>
      <c r="GG70" s="44">
        <f t="shared" si="122"/>
        <v>0.040084173174826876</v>
      </c>
      <c r="GH70" s="44">
        <f t="shared" si="123"/>
        <v>0.013587560696343398</v>
      </c>
      <c r="GI70" s="44">
        <f t="shared" si="124"/>
        <v>0.025033978319968044</v>
      </c>
      <c r="GJ70" s="44">
        <f t="shared" si="125"/>
        <v>0.005470502905572657</v>
      </c>
      <c r="GK70" s="46">
        <f t="shared" si="126"/>
        <v>0.010469235245239874</v>
      </c>
      <c r="GL70" s="47"/>
      <c r="GM70" s="40"/>
      <c r="GN70" s="46">
        <f t="shared" si="128"/>
        <v>-0.10042110380829487</v>
      </c>
      <c r="GO70" s="46">
        <v>-0.014101762854194733</v>
      </c>
      <c r="GP70" s="46">
        <f t="shared" si="129"/>
        <v>-0.1145228666624896</v>
      </c>
    </row>
    <row r="71" spans="1:198" ht="12" hidden="1" outlineLevel="2">
      <c r="A71" s="3">
        <v>346</v>
      </c>
      <c r="B71" s="1">
        <v>348</v>
      </c>
      <c r="C71" s="1">
        <v>1</v>
      </c>
      <c r="E71" s="147">
        <v>44080</v>
      </c>
      <c r="F71" s="40" t="s">
        <v>195</v>
      </c>
      <c r="G71" s="42">
        <v>20442</v>
      </c>
      <c r="H71" s="41">
        <v>18660</v>
      </c>
      <c r="I71" s="43">
        <v>17486</v>
      </c>
      <c r="J71" s="40"/>
      <c r="K71" s="41">
        <v>1797</v>
      </c>
      <c r="L71" s="41"/>
      <c r="M71" s="41"/>
      <c r="N71" s="40">
        <v>1797</v>
      </c>
      <c r="O71" s="41">
        <v>5204</v>
      </c>
      <c r="P71" s="41">
        <v>761</v>
      </c>
      <c r="Q71" s="41"/>
      <c r="R71" s="41">
        <v>5965</v>
      </c>
      <c r="S71" s="40">
        <v>7762</v>
      </c>
      <c r="T71" s="42"/>
      <c r="U71" s="41">
        <v>2976</v>
      </c>
      <c r="V71" s="41"/>
      <c r="W71" s="43"/>
      <c r="X71" s="41">
        <v>2976</v>
      </c>
      <c r="Y71" s="42"/>
      <c r="Z71" s="43">
        <v>1867</v>
      </c>
      <c r="AA71" s="40">
        <v>1867</v>
      </c>
      <c r="AB71" s="41"/>
      <c r="AC71" s="41">
        <v>3368</v>
      </c>
      <c r="AD71" s="40">
        <v>3368</v>
      </c>
      <c r="AE71" s="42"/>
      <c r="AF71" s="43">
        <v>1247</v>
      </c>
      <c r="AG71" s="40">
        <v>1247</v>
      </c>
      <c r="AH71" s="41">
        <v>33</v>
      </c>
      <c r="AI71" s="41">
        <v>181</v>
      </c>
      <c r="AJ71" s="41"/>
      <c r="AK71" s="41"/>
      <c r="AL71" s="40">
        <v>214</v>
      </c>
      <c r="AM71" s="42"/>
      <c r="AN71" s="41"/>
      <c r="AO71" s="41"/>
      <c r="AP71" s="41"/>
      <c r="AQ71" s="43">
        <v>52</v>
      </c>
      <c r="AR71" s="43">
        <v>52</v>
      </c>
      <c r="AS71" s="41"/>
      <c r="AT71" s="45">
        <v>0.10276792862861718</v>
      </c>
      <c r="AU71" s="44">
        <v>0.2976095161843761</v>
      </c>
      <c r="AV71" s="44">
        <v>0.043520530710282515</v>
      </c>
      <c r="AW71" s="46">
        <f t="shared" si="93"/>
        <v>0.44389797552327576</v>
      </c>
      <c r="AX71" s="44">
        <v>0.17019329749513898</v>
      </c>
      <c r="AY71" s="44">
        <v>0.10677113119066682</v>
      </c>
      <c r="AZ71" s="44">
        <v>0.19261123184261694</v>
      </c>
      <c r="BA71" s="44">
        <v>0.07131419421251287</v>
      </c>
      <c r="BB71" s="44">
        <v>0.010351138053299782</v>
      </c>
      <c r="BC71" s="46">
        <f t="shared" si="94"/>
        <v>0.004861031682488859</v>
      </c>
      <c r="BD71" s="46"/>
      <c r="BE71" s="40"/>
      <c r="BF71" s="40"/>
      <c r="BG71" s="18"/>
      <c r="BH71" s="18"/>
      <c r="BI71" s="19">
        <v>17942</v>
      </c>
      <c r="BJ71" s="40"/>
      <c r="BK71" s="18">
        <v>3080</v>
      </c>
      <c r="BL71" s="18">
        <v>4456</v>
      </c>
      <c r="BM71" s="18">
        <v>1602</v>
      </c>
      <c r="BN71" s="18">
        <v>0</v>
      </c>
      <c r="BO71" s="18">
        <v>1269</v>
      </c>
      <c r="BP71" s="18">
        <v>1898</v>
      </c>
      <c r="BQ71" s="18">
        <v>5259</v>
      </c>
      <c r="BR71" s="18">
        <v>182</v>
      </c>
      <c r="BS71" s="18">
        <v>164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0</v>
      </c>
      <c r="BZ71" s="18">
        <v>0</v>
      </c>
      <c r="CA71" s="18">
        <v>32</v>
      </c>
      <c r="CB71" s="18">
        <v>0</v>
      </c>
      <c r="CC71" s="18">
        <v>0</v>
      </c>
      <c r="CD71" s="18">
        <v>0</v>
      </c>
      <c r="CE71" s="18">
        <v>0</v>
      </c>
      <c r="CF71" s="18">
        <v>0</v>
      </c>
      <c r="CG71" s="18">
        <v>0</v>
      </c>
      <c r="CH71" s="18">
        <v>0</v>
      </c>
      <c r="CI71" s="18">
        <v>0</v>
      </c>
      <c r="CJ71" s="18">
        <v>0</v>
      </c>
      <c r="CK71" s="19"/>
      <c r="CL71" s="17">
        <v>1602</v>
      </c>
      <c r="CM71" s="20">
        <v>4456</v>
      </c>
      <c r="CN71" s="18">
        <v>6058</v>
      </c>
      <c r="CO71" s="19">
        <v>182</v>
      </c>
      <c r="CP71" s="19">
        <v>164</v>
      </c>
      <c r="CQ71" s="19">
        <f t="shared" si="95"/>
        <v>0</v>
      </c>
      <c r="CR71" s="19">
        <f t="shared" si="96"/>
        <v>0</v>
      </c>
      <c r="CS71" s="18">
        <v>3080</v>
      </c>
      <c r="CT71" s="18">
        <v>1269</v>
      </c>
      <c r="CU71" s="18">
        <v>1898</v>
      </c>
      <c r="CV71" s="18"/>
      <c r="CW71" s="18">
        <v>5259</v>
      </c>
      <c r="CX71" s="19">
        <f t="shared" si="97"/>
        <v>32</v>
      </c>
      <c r="CY71" s="40"/>
      <c r="CZ71" s="58">
        <v>0.08928770482666369</v>
      </c>
      <c r="DA71" s="58">
        <v>0.24835581317578864</v>
      </c>
      <c r="DB71" s="58"/>
      <c r="DC71" s="49">
        <v>0.33764351800245235</v>
      </c>
      <c r="DD71" s="82">
        <v>0.1716642514769814</v>
      </c>
      <c r="DE71" s="82">
        <v>0.07072790101437967</v>
      </c>
      <c r="DF71" s="58">
        <v>0.2931111358822874</v>
      </c>
      <c r="DG71" s="26">
        <v>0.10578530821536061</v>
      </c>
      <c r="DH71" s="58">
        <v>0.010143796678185263</v>
      </c>
      <c r="DI71" s="49">
        <v>0</v>
      </c>
      <c r="DJ71" s="49">
        <v>0.009140564039683424</v>
      </c>
      <c r="DK71" s="82">
        <f t="shared" si="98"/>
        <v>0</v>
      </c>
      <c r="DL71" s="58">
        <f t="shared" si="82"/>
        <v>0</v>
      </c>
      <c r="DM71" s="49">
        <f t="shared" si="99"/>
        <v>0.0017835246906699365</v>
      </c>
      <c r="DN71" s="41"/>
      <c r="DO71" s="82">
        <v>-0.01348022380195349</v>
      </c>
      <c r="DP71" s="26">
        <v>-0.049253703008587446</v>
      </c>
      <c r="DQ71" s="26">
        <f t="shared" si="100"/>
        <v>-0.043520530710282515</v>
      </c>
      <c r="DR71" s="48">
        <f t="shared" si="83"/>
        <v>-0.06273392681054094</v>
      </c>
      <c r="DS71" s="14">
        <f t="shared" si="79"/>
        <v>-0.10625445752082345</v>
      </c>
      <c r="DT71" s="26">
        <v>-0.00020734137511451908</v>
      </c>
      <c r="DU71" s="58">
        <v>0.00147095398184241</v>
      </c>
      <c r="DV71" s="49">
        <v>-0.03604323017628715</v>
      </c>
      <c r="DW71" s="58">
        <v>0.03447111400284775</v>
      </c>
      <c r="DX71" s="49">
        <v>-0.0015721161734394001</v>
      </c>
      <c r="DY71" s="26">
        <f t="shared" si="80"/>
        <v>0.10049990403967043</v>
      </c>
      <c r="DZ71" s="40"/>
      <c r="EA71" s="40"/>
      <c r="EB71" s="42">
        <v>20735</v>
      </c>
      <c r="EC71" s="42">
        <v>19102</v>
      </c>
      <c r="ED71" s="42">
        <v>18159</v>
      </c>
      <c r="EE71" s="42">
        <v>1584</v>
      </c>
      <c r="EF71" s="41">
        <v>977</v>
      </c>
      <c r="EG71" s="41">
        <v>3252</v>
      </c>
      <c r="EH71" s="40">
        <v>1973</v>
      </c>
      <c r="EI71" s="42">
        <v>5538</v>
      </c>
      <c r="EJ71" s="41">
        <v>4232</v>
      </c>
      <c r="EK71" s="41">
        <v>322</v>
      </c>
      <c r="EL71" s="41">
        <v>68</v>
      </c>
      <c r="EM71" s="43">
        <v>20</v>
      </c>
      <c r="EN71" s="40">
        <v>159</v>
      </c>
      <c r="EO71" s="40">
        <v>19</v>
      </c>
      <c r="EP71" s="40">
        <v>15</v>
      </c>
      <c r="EQ71" s="40"/>
      <c r="ER71" s="40"/>
      <c r="ES71" s="40"/>
      <c r="ET71" s="40">
        <f>SUM(EL71:ES71)</f>
        <v>281</v>
      </c>
      <c r="EU71" s="40">
        <f>SUM(EE71:EK71)+ET71</f>
        <v>18159</v>
      </c>
      <c r="EV71" s="40"/>
      <c r="EW71" s="45">
        <f t="shared" si="101"/>
        <v>0.08722947298860069</v>
      </c>
      <c r="EX71" s="44">
        <f t="shared" si="102"/>
        <v>0.05380252216531747</v>
      </c>
      <c r="EY71" s="44">
        <f t="shared" si="103"/>
        <v>0.1790847513629605</v>
      </c>
      <c r="EZ71" s="46">
        <f t="shared" si="104"/>
        <v>0.10865135745360427</v>
      </c>
      <c r="FA71" s="84">
        <f t="shared" si="105"/>
        <v>0.30497274078969105</v>
      </c>
      <c r="FB71" s="57">
        <f t="shared" si="106"/>
        <v>0.23305248086348368</v>
      </c>
      <c r="FC71" s="57">
        <f t="shared" si="107"/>
        <v>0.017732253978743322</v>
      </c>
      <c r="FD71" s="57">
        <f t="shared" si="108"/>
        <v>0.0037446995979954845</v>
      </c>
      <c r="FE71" s="48">
        <f t="shared" si="109"/>
        <v>0.0011013822347045541</v>
      </c>
      <c r="FF71" s="47">
        <f t="shared" si="110"/>
        <v>0.008755988765901206</v>
      </c>
      <c r="FG71" s="47">
        <f t="shared" si="111"/>
        <v>0.0010463131229693264</v>
      </c>
      <c r="FH71" s="47">
        <f t="shared" si="112"/>
        <v>0.0008260366760284157</v>
      </c>
      <c r="FI71" s="47">
        <f t="shared" si="113"/>
        <v>0</v>
      </c>
      <c r="FJ71" s="47">
        <f t="shared" si="114"/>
        <v>0</v>
      </c>
      <c r="FK71" s="47">
        <f t="shared" si="115"/>
        <v>0</v>
      </c>
      <c r="FL71" s="47">
        <f>SUM(FD71:FK71)</f>
        <v>0.015474420397598988</v>
      </c>
      <c r="FM71" s="47">
        <f>SUM(EW71:FK71)</f>
        <v>1.0000000000000002</v>
      </c>
      <c r="FN71" s="47">
        <f t="shared" si="116"/>
        <v>0.3587752629550085</v>
      </c>
      <c r="FO71" s="47"/>
      <c r="FP71" s="45">
        <f t="shared" si="84"/>
        <v>0.05380252216531747</v>
      </c>
      <c r="FQ71" s="44">
        <f t="shared" si="85"/>
        <v>0.30497274078969105</v>
      </c>
      <c r="FR71" s="44">
        <f t="shared" si="86"/>
        <v>0</v>
      </c>
      <c r="FS71" s="46">
        <f t="shared" si="87"/>
        <v>0.3587752629550085</v>
      </c>
      <c r="FT71" s="44">
        <f t="shared" si="88"/>
        <v>0.1790847513629605</v>
      </c>
      <c r="FU71" s="44">
        <f t="shared" si="89"/>
        <v>0.10865135745360427</v>
      </c>
      <c r="FV71" s="44">
        <f t="shared" si="90"/>
        <v>0.23305248086348368</v>
      </c>
      <c r="FW71" s="44">
        <f t="shared" si="91"/>
        <v>0.08722947298860069</v>
      </c>
      <c r="FX71" s="44">
        <f t="shared" si="92"/>
        <v>0.017732253978743322</v>
      </c>
      <c r="FY71" s="46">
        <f t="shared" si="127"/>
        <v>0.015474420397598988</v>
      </c>
      <c r="FZ71" s="46">
        <f>SUM(FS71:FY71)</f>
        <v>1.0000000000000002</v>
      </c>
      <c r="GA71" s="84"/>
      <c r="GB71" s="45">
        <f t="shared" si="117"/>
        <v>-0.04896540646329971</v>
      </c>
      <c r="GC71" s="44">
        <f t="shared" si="118"/>
        <v>0.007363224605314966</v>
      </c>
      <c r="GD71" s="44">
        <f t="shared" si="119"/>
        <v>-0.043520530710282515</v>
      </c>
      <c r="GE71" s="46">
        <f t="shared" si="120"/>
        <v>-0.08512271256826726</v>
      </c>
      <c r="GF71" s="44">
        <f t="shared" si="121"/>
        <v>0.00889145386782153</v>
      </c>
      <c r="GG71" s="44">
        <f t="shared" si="122"/>
        <v>0.0018802262629374483</v>
      </c>
      <c r="GH71" s="44">
        <f t="shared" si="123"/>
        <v>0.04044124902086674</v>
      </c>
      <c r="GI71" s="44">
        <f t="shared" si="124"/>
        <v>0.015915278776087824</v>
      </c>
      <c r="GJ71" s="44">
        <f t="shared" si="125"/>
        <v>0.00738111592544354</v>
      </c>
      <c r="GK71" s="46">
        <f t="shared" si="126"/>
        <v>0.010613388715110129</v>
      </c>
      <c r="GL71" s="47"/>
      <c r="GM71" s="40"/>
      <c r="GN71" s="46">
        <f t="shared" si="128"/>
        <v>-0.09248593717358222</v>
      </c>
      <c r="GO71" s="46">
        <v>0.007363224605314966</v>
      </c>
      <c r="GP71" s="46">
        <f t="shared" si="129"/>
        <v>-0.08512271256826726</v>
      </c>
    </row>
    <row r="72" spans="1:198" ht="12" hidden="1" outlineLevel="1" collapsed="1">
      <c r="A72" s="3">
        <v>350</v>
      </c>
      <c r="B72" s="1">
        <v>352</v>
      </c>
      <c r="D72" s="1">
        <v>321</v>
      </c>
      <c r="E72" s="7" t="s">
        <v>196</v>
      </c>
      <c r="F72" s="6" t="s">
        <v>197</v>
      </c>
      <c r="G72" s="8">
        <v>92856</v>
      </c>
      <c r="H72" s="9">
        <v>85368</v>
      </c>
      <c r="I72" s="10">
        <v>79762</v>
      </c>
      <c r="J72" s="6"/>
      <c r="K72" s="9">
        <v>7624</v>
      </c>
      <c r="L72" s="9"/>
      <c r="M72" s="9"/>
      <c r="N72" s="6">
        <v>7624</v>
      </c>
      <c r="O72" s="9">
        <v>17970</v>
      </c>
      <c r="P72" s="9">
        <v>2294</v>
      </c>
      <c r="Q72" s="9"/>
      <c r="R72" s="9">
        <v>20264</v>
      </c>
      <c r="S72" s="6">
        <v>27888</v>
      </c>
      <c r="T72" s="8"/>
      <c r="U72" s="9">
        <v>20257</v>
      </c>
      <c r="V72" s="9"/>
      <c r="W72" s="10"/>
      <c r="X72" s="9">
        <v>20257</v>
      </c>
      <c r="Y72" s="8"/>
      <c r="Z72" s="10">
        <v>11978</v>
      </c>
      <c r="AA72" s="6">
        <v>11978</v>
      </c>
      <c r="AB72" s="9"/>
      <c r="AC72" s="9">
        <v>13763</v>
      </c>
      <c r="AD72" s="6">
        <v>13763</v>
      </c>
      <c r="AE72" s="8"/>
      <c r="AF72" s="10">
        <v>4744</v>
      </c>
      <c r="AG72" s="6">
        <v>4744</v>
      </c>
      <c r="AH72" s="9">
        <v>147</v>
      </c>
      <c r="AI72" s="9">
        <v>671</v>
      </c>
      <c r="AJ72" s="9"/>
      <c r="AK72" s="9"/>
      <c r="AL72" s="6">
        <v>818</v>
      </c>
      <c r="AM72" s="8"/>
      <c r="AN72" s="9"/>
      <c r="AO72" s="9"/>
      <c r="AP72" s="9"/>
      <c r="AQ72" s="10">
        <v>314</v>
      </c>
      <c r="AR72" s="10">
        <v>314</v>
      </c>
      <c r="AS72" s="9"/>
      <c r="AT72" s="12">
        <v>0.09558436348135704</v>
      </c>
      <c r="AU72" s="11">
        <v>0.22529525337880194</v>
      </c>
      <c r="AV72" s="11">
        <v>0.028760562673955017</v>
      </c>
      <c r="AW72" s="13">
        <f t="shared" si="93"/>
        <v>0.34964017953411397</v>
      </c>
      <c r="AX72" s="11">
        <v>0.2539680549635165</v>
      </c>
      <c r="AY72" s="11">
        <v>0.1501717609889421</v>
      </c>
      <c r="AZ72" s="11">
        <v>0.17255083874526717</v>
      </c>
      <c r="BA72" s="11">
        <v>0.059476943908126675</v>
      </c>
      <c r="BB72" s="11">
        <v>0.008412527268624157</v>
      </c>
      <c r="BC72" s="13">
        <f t="shared" si="94"/>
        <v>0.005779694591409479</v>
      </c>
      <c r="BD72" s="13"/>
      <c r="BE72" s="6"/>
      <c r="BF72" s="6"/>
      <c r="BG72" s="28"/>
      <c r="BH72" s="28"/>
      <c r="BI72" s="24">
        <v>81703</v>
      </c>
      <c r="BJ72" s="6"/>
      <c r="BK72" s="28">
        <v>22358</v>
      </c>
      <c r="BL72" s="28">
        <v>17701</v>
      </c>
      <c r="BM72" s="28">
        <v>5738</v>
      </c>
      <c r="BN72" s="28">
        <v>0</v>
      </c>
      <c r="BO72" s="28">
        <v>9666</v>
      </c>
      <c r="BP72" s="28">
        <v>6256</v>
      </c>
      <c r="BQ72" s="28">
        <v>18228</v>
      </c>
      <c r="BR72" s="28">
        <v>846</v>
      </c>
      <c r="BS72" s="28">
        <v>910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4"/>
      <c r="CL72" s="27">
        <v>5738</v>
      </c>
      <c r="CM72" s="29">
        <v>17701</v>
      </c>
      <c r="CN72" s="28">
        <v>23439</v>
      </c>
      <c r="CO72" s="24">
        <v>846</v>
      </c>
      <c r="CP72" s="24">
        <v>910</v>
      </c>
      <c r="CQ72" s="24">
        <f t="shared" si="95"/>
        <v>0</v>
      </c>
      <c r="CR72" s="24">
        <f t="shared" si="96"/>
        <v>0</v>
      </c>
      <c r="CS72" s="28">
        <v>22358</v>
      </c>
      <c r="CT72" s="28">
        <v>9666</v>
      </c>
      <c r="CU72" s="28">
        <v>6256</v>
      </c>
      <c r="CV72" s="28"/>
      <c r="CW72" s="28">
        <v>18228</v>
      </c>
      <c r="CX72" s="24">
        <f t="shared" si="97"/>
        <v>0</v>
      </c>
      <c r="CY72" s="6"/>
      <c r="CZ72" s="67">
        <v>0.07022997931532501</v>
      </c>
      <c r="DA72" s="67">
        <v>0.21665055138734196</v>
      </c>
      <c r="DB72" s="67"/>
      <c r="DC72" s="25">
        <v>0.286880530702667</v>
      </c>
      <c r="DD72" s="81">
        <v>0.2736496823862037</v>
      </c>
      <c r="DE72" s="81">
        <v>0.11830654933111391</v>
      </c>
      <c r="DF72" s="67">
        <v>0.22310074293477597</v>
      </c>
      <c r="DG72" s="33">
        <v>0.07657001578889393</v>
      </c>
      <c r="DH72" s="67">
        <v>0.010354576943319095</v>
      </c>
      <c r="DI72" s="25">
        <v>0</v>
      </c>
      <c r="DJ72" s="25">
        <v>0.01113790191302645</v>
      </c>
      <c r="DK72" s="81">
        <f t="shared" si="98"/>
        <v>0</v>
      </c>
      <c r="DL72" s="67">
        <f t="shared" si="82"/>
        <v>0</v>
      </c>
      <c r="DM72" s="25">
        <f t="shared" si="99"/>
        <v>0</v>
      </c>
      <c r="DN72" s="9"/>
      <c r="DO72" s="81">
        <v>-0.02535438416603203</v>
      </c>
      <c r="DP72" s="33">
        <v>-0.008644701991459974</v>
      </c>
      <c r="DQ72" s="33">
        <f t="shared" si="100"/>
        <v>-0.028760562673955017</v>
      </c>
      <c r="DR72" s="15">
        <f t="shared" si="83"/>
        <v>-0.033999086157492</v>
      </c>
      <c r="DS72" s="14">
        <f t="shared" si="79"/>
        <v>-0.06275964883144702</v>
      </c>
      <c r="DT72" s="33">
        <v>0.0019420496746949383</v>
      </c>
      <c r="DU72" s="67">
        <v>0.019681627422687198</v>
      </c>
      <c r="DV72" s="25">
        <v>-0.0318652116578282</v>
      </c>
      <c r="DW72" s="67">
        <v>0.017093071880767252</v>
      </c>
      <c r="DX72" s="25">
        <v>-0.014772139777060947</v>
      </c>
      <c r="DY72" s="33">
        <f t="shared" si="80"/>
        <v>0.050549904189508804</v>
      </c>
      <c r="DZ72" s="6"/>
      <c r="EA72" s="6"/>
      <c r="EB72" s="8">
        <f>SUM(EB73:EB77)</f>
        <v>94574</v>
      </c>
      <c r="EC72" s="8">
        <f>SUM(EC73:EC77)</f>
        <v>87688</v>
      </c>
      <c r="ED72" s="8">
        <f>SUM(ED73:ED77)</f>
        <v>82450</v>
      </c>
      <c r="EE72" s="8">
        <f>SUM(EE73:EE77)</f>
        <v>6164</v>
      </c>
      <c r="EF72" s="9">
        <f>SUM(EF73:EF77)</f>
        <v>3508</v>
      </c>
      <c r="EG72" s="9">
        <f>SUM(EG73:EG77)</f>
        <v>20067</v>
      </c>
      <c r="EH72" s="6">
        <f>SUM(EH73:EH77)</f>
        <v>10917</v>
      </c>
      <c r="EI72" s="8">
        <f>SUM(EI73:EI77)</f>
        <v>22321</v>
      </c>
      <c r="EJ72" s="9">
        <f>SUM(EJ73:EJ77)</f>
        <v>17175</v>
      </c>
      <c r="EK72" s="9">
        <f>SUM(EK73:EK77)</f>
        <v>1380</v>
      </c>
      <c r="EL72" s="9">
        <f>SUM(EL73:EL77)</f>
        <v>189</v>
      </c>
      <c r="EM72" s="10">
        <f>SUM(EM73:EM77)</f>
        <v>150</v>
      </c>
      <c r="EN72" s="6">
        <f>SUM(EN73:EN77)</f>
        <v>476</v>
      </c>
      <c r="EO72" s="6">
        <f>SUM(EO73:EO77)</f>
        <v>47</v>
      </c>
      <c r="EP72" s="6">
        <f>SUM(EP73:EP77)</f>
        <v>56</v>
      </c>
      <c r="EQ72" s="6">
        <f>SUM(EQ73:EQ77)</f>
        <v>0</v>
      </c>
      <c r="ER72" s="6">
        <f>SUM(ER73:ER77)</f>
        <v>0</v>
      </c>
      <c r="ES72" s="6">
        <f>SUM(ES73:ES77)</f>
        <v>0</v>
      </c>
      <c r="ET72" s="6">
        <f>SUM(EL72:ES72)</f>
        <v>918</v>
      </c>
      <c r="EU72" s="6">
        <f>SUM(EE72:EK72)+ET72</f>
        <v>82450</v>
      </c>
      <c r="EV72" s="6"/>
      <c r="EW72" s="12">
        <f t="shared" si="101"/>
        <v>0.07476046088538509</v>
      </c>
      <c r="EX72" s="11">
        <f t="shared" si="102"/>
        <v>0.042546998180715584</v>
      </c>
      <c r="EY72" s="11">
        <f t="shared" si="103"/>
        <v>0.24338386901152215</v>
      </c>
      <c r="EZ72" s="13">
        <f t="shared" si="104"/>
        <v>0.13240751970891448</v>
      </c>
      <c r="FA72" s="80">
        <f t="shared" si="105"/>
        <v>0.2707216494845361</v>
      </c>
      <c r="FB72" s="66">
        <f t="shared" si="106"/>
        <v>0.20830806549423894</v>
      </c>
      <c r="FC72" s="66">
        <f t="shared" si="107"/>
        <v>0.016737416616130988</v>
      </c>
      <c r="FD72" s="66">
        <f t="shared" si="108"/>
        <v>0.0022922983626440267</v>
      </c>
      <c r="FE72" s="15">
        <f t="shared" si="109"/>
        <v>0.0018192844147968466</v>
      </c>
      <c r="FF72" s="14">
        <f t="shared" si="110"/>
        <v>0.00577319587628866</v>
      </c>
      <c r="FG72" s="14">
        <f t="shared" si="111"/>
        <v>0.0005700424499696786</v>
      </c>
      <c r="FH72" s="14">
        <f t="shared" si="112"/>
        <v>0.0006791995148574893</v>
      </c>
      <c r="FI72" s="14">
        <f t="shared" si="113"/>
        <v>0</v>
      </c>
      <c r="FJ72" s="14">
        <f t="shared" si="114"/>
        <v>0</v>
      </c>
      <c r="FK72" s="14">
        <f t="shared" si="115"/>
        <v>0</v>
      </c>
      <c r="FL72" s="14">
        <f>SUM(FD72:FK72)</f>
        <v>0.011134020618556702</v>
      </c>
      <c r="FM72" s="14">
        <f>SUM(EW72:FK72)</f>
        <v>1</v>
      </c>
      <c r="FN72" s="14">
        <f t="shared" si="116"/>
        <v>0.31326864766525164</v>
      </c>
      <c r="FO72" s="14"/>
      <c r="FP72" s="12">
        <f t="shared" si="84"/>
        <v>0.042546998180715584</v>
      </c>
      <c r="FQ72" s="11">
        <f t="shared" si="85"/>
        <v>0.2707216494845361</v>
      </c>
      <c r="FR72" s="11">
        <f t="shared" si="86"/>
        <v>0</v>
      </c>
      <c r="FS72" s="13">
        <f t="shared" si="87"/>
        <v>0.31326864766525164</v>
      </c>
      <c r="FT72" s="11">
        <f t="shared" si="88"/>
        <v>0.24338386901152215</v>
      </c>
      <c r="FU72" s="11">
        <f t="shared" si="89"/>
        <v>0.13240751970891448</v>
      </c>
      <c r="FV72" s="11">
        <f t="shared" si="90"/>
        <v>0.20830806549423894</v>
      </c>
      <c r="FW72" s="11">
        <f t="shared" si="91"/>
        <v>0.07476046088538509</v>
      </c>
      <c r="FX72" s="11">
        <f t="shared" si="92"/>
        <v>0.016737416616130988</v>
      </c>
      <c r="FY72" s="13">
        <f t="shared" si="127"/>
        <v>0.011134020618556702</v>
      </c>
      <c r="FZ72" s="13">
        <f>SUM(FS72:FY72)</f>
        <v>1</v>
      </c>
      <c r="GA72" s="80"/>
      <c r="GB72" s="12">
        <f t="shared" si="117"/>
        <v>-0.05303736530064146</v>
      </c>
      <c r="GC72" s="11">
        <f t="shared" si="118"/>
        <v>0.04542639610573415</v>
      </c>
      <c r="GD72" s="11">
        <f t="shared" si="119"/>
        <v>-0.028760562673955017</v>
      </c>
      <c r="GE72" s="13">
        <f t="shared" si="120"/>
        <v>-0.03637153186886233</v>
      </c>
      <c r="GF72" s="11">
        <f t="shared" si="121"/>
        <v>-0.01058418595199434</v>
      </c>
      <c r="GG72" s="11">
        <f t="shared" si="122"/>
        <v>-0.017764241280027626</v>
      </c>
      <c r="GH72" s="11">
        <f t="shared" si="123"/>
        <v>0.03575722674897178</v>
      </c>
      <c r="GI72" s="11">
        <f t="shared" si="124"/>
        <v>0.01528351697725841</v>
      </c>
      <c r="GJ72" s="11">
        <f t="shared" si="125"/>
        <v>0.00832488934750683</v>
      </c>
      <c r="GK72" s="13">
        <f t="shared" si="126"/>
        <v>0.005354326027147223</v>
      </c>
      <c r="GL72" s="14"/>
      <c r="GM72" s="6"/>
      <c r="GN72" s="13">
        <f t="shared" si="128"/>
        <v>-0.08179792797459648</v>
      </c>
      <c r="GO72" s="13">
        <v>0.04542639610573415</v>
      </c>
      <c r="GP72" s="13">
        <f t="shared" si="129"/>
        <v>-0.03637153186886233</v>
      </c>
    </row>
    <row r="73" spans="1:198" ht="12" hidden="1" outlineLevel="2">
      <c r="A73" s="3">
        <v>351</v>
      </c>
      <c r="B73" s="1">
        <v>353</v>
      </c>
      <c r="C73" s="1">
        <v>1</v>
      </c>
      <c r="E73" s="147">
        <v>45017</v>
      </c>
      <c r="F73" s="40" t="s">
        <v>198</v>
      </c>
      <c r="G73" s="42">
        <v>11999</v>
      </c>
      <c r="H73" s="41">
        <v>11172</v>
      </c>
      <c r="I73" s="43">
        <v>10465</v>
      </c>
      <c r="J73" s="40"/>
      <c r="K73" s="41">
        <v>846</v>
      </c>
      <c r="L73" s="41"/>
      <c r="M73" s="41"/>
      <c r="N73" s="40">
        <v>846</v>
      </c>
      <c r="O73" s="41">
        <v>2612</v>
      </c>
      <c r="P73" s="41">
        <v>340</v>
      </c>
      <c r="Q73" s="41"/>
      <c r="R73" s="41">
        <v>2952</v>
      </c>
      <c r="S73" s="40">
        <v>3798</v>
      </c>
      <c r="T73" s="42"/>
      <c r="U73" s="41">
        <v>2549</v>
      </c>
      <c r="V73" s="41"/>
      <c r="W73" s="43"/>
      <c r="X73" s="41">
        <v>2549</v>
      </c>
      <c r="Y73" s="42"/>
      <c r="Z73" s="43">
        <v>854</v>
      </c>
      <c r="AA73" s="40">
        <v>854</v>
      </c>
      <c r="AB73" s="41"/>
      <c r="AC73" s="41">
        <v>2486</v>
      </c>
      <c r="AD73" s="40">
        <v>2486</v>
      </c>
      <c r="AE73" s="42"/>
      <c r="AF73" s="43">
        <v>641</v>
      </c>
      <c r="AG73" s="40">
        <v>641</v>
      </c>
      <c r="AH73" s="41">
        <v>14</v>
      </c>
      <c r="AI73" s="41">
        <v>89</v>
      </c>
      <c r="AJ73" s="41"/>
      <c r="AK73" s="41"/>
      <c r="AL73" s="40">
        <v>103</v>
      </c>
      <c r="AM73" s="42"/>
      <c r="AN73" s="41"/>
      <c r="AO73" s="41"/>
      <c r="AP73" s="41"/>
      <c r="AQ73" s="43">
        <v>34</v>
      </c>
      <c r="AR73" s="43">
        <v>34</v>
      </c>
      <c r="AS73" s="41"/>
      <c r="AT73" s="45">
        <v>0.08084089823220258</v>
      </c>
      <c r="AU73" s="44">
        <v>0.24959388437649307</v>
      </c>
      <c r="AV73" s="44">
        <v>0.03248924988055423</v>
      </c>
      <c r="AW73" s="46">
        <f t="shared" si="93"/>
        <v>0.36292403248924987</v>
      </c>
      <c r="AX73" s="44">
        <v>0.24357381748686097</v>
      </c>
      <c r="AY73" s="44">
        <v>0.08160535117056857</v>
      </c>
      <c r="AZ73" s="44">
        <v>0.23755375059722886</v>
      </c>
      <c r="BA73" s="44">
        <v>0.0612517916865743</v>
      </c>
      <c r="BB73" s="44">
        <v>0.008504538939321548</v>
      </c>
      <c r="BC73" s="46">
        <f t="shared" si="94"/>
        <v>0.004586717630195802</v>
      </c>
      <c r="BD73" s="46"/>
      <c r="BE73" s="40"/>
      <c r="BF73" s="40"/>
      <c r="BG73" s="18"/>
      <c r="BH73" s="18"/>
      <c r="BI73" s="19">
        <v>10907</v>
      </c>
      <c r="BJ73" s="40"/>
      <c r="BK73" s="18">
        <v>2277</v>
      </c>
      <c r="BL73" s="18">
        <v>2082</v>
      </c>
      <c r="BM73" s="18">
        <v>510</v>
      </c>
      <c r="BN73" s="18">
        <v>0</v>
      </c>
      <c r="BO73" s="18">
        <v>430</v>
      </c>
      <c r="BP73" s="18">
        <v>697</v>
      </c>
      <c r="BQ73" s="18">
        <v>4713</v>
      </c>
      <c r="BR73" s="18">
        <v>89</v>
      </c>
      <c r="BS73" s="18">
        <v>109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9"/>
      <c r="CL73" s="17">
        <v>510</v>
      </c>
      <c r="CM73" s="20">
        <v>2082</v>
      </c>
      <c r="CN73" s="18">
        <v>2592</v>
      </c>
      <c r="CO73" s="19">
        <v>89</v>
      </c>
      <c r="CP73" s="19">
        <v>109</v>
      </c>
      <c r="CQ73" s="19">
        <f t="shared" si="95"/>
        <v>0</v>
      </c>
      <c r="CR73" s="19">
        <f t="shared" si="96"/>
        <v>0</v>
      </c>
      <c r="CS73" s="18">
        <v>2277</v>
      </c>
      <c r="CT73" s="18">
        <v>430</v>
      </c>
      <c r="CU73" s="18">
        <v>697</v>
      </c>
      <c r="CV73" s="18"/>
      <c r="CW73" s="18">
        <v>4713</v>
      </c>
      <c r="CX73" s="19">
        <f t="shared" si="97"/>
        <v>0</v>
      </c>
      <c r="CY73" s="40"/>
      <c r="CZ73" s="58">
        <v>0.046758962134409096</v>
      </c>
      <c r="DA73" s="58">
        <v>0.19088658659576418</v>
      </c>
      <c r="DB73" s="58"/>
      <c r="DC73" s="49">
        <v>0.2376455487301733</v>
      </c>
      <c r="DD73" s="82">
        <v>0.20876501329421474</v>
      </c>
      <c r="DE73" s="82">
        <v>0.039424222976070414</v>
      </c>
      <c r="DF73" s="58">
        <v>0.4321078206656276</v>
      </c>
      <c r="DG73" s="26">
        <v>0.06390391491702577</v>
      </c>
      <c r="DH73" s="58">
        <v>0.008159897313651783</v>
      </c>
      <c r="DI73" s="49">
        <v>0</v>
      </c>
      <c r="DJ73" s="49">
        <v>0.009993582103236453</v>
      </c>
      <c r="DK73" s="82">
        <f t="shared" si="98"/>
        <v>0</v>
      </c>
      <c r="DL73" s="58">
        <f t="shared" si="82"/>
        <v>0</v>
      </c>
      <c r="DM73" s="49">
        <f t="shared" si="99"/>
        <v>0</v>
      </c>
      <c r="DN73" s="41"/>
      <c r="DO73" s="82">
        <v>-0.03408193609779349</v>
      </c>
      <c r="DP73" s="26">
        <v>-0.05870729778072889</v>
      </c>
      <c r="DQ73" s="26">
        <f t="shared" si="100"/>
        <v>-0.03248924988055423</v>
      </c>
      <c r="DR73" s="48">
        <f t="shared" si="83"/>
        <v>-0.09278923387852236</v>
      </c>
      <c r="DS73" s="14">
        <f t="shared" si="79"/>
        <v>-0.1252784837590766</v>
      </c>
      <c r="DT73" s="26">
        <v>-0.0003446416256697657</v>
      </c>
      <c r="DU73" s="58">
        <v>-0.03480880419264623</v>
      </c>
      <c r="DV73" s="49">
        <v>-0.04218112819449815</v>
      </c>
      <c r="DW73" s="58">
        <v>0.0026521232304514697</v>
      </c>
      <c r="DX73" s="49">
        <v>-0.03952900496404668</v>
      </c>
      <c r="DY73" s="26">
        <f t="shared" si="80"/>
        <v>0.19455407006839873</v>
      </c>
      <c r="DZ73" s="40"/>
      <c r="EA73" s="40"/>
      <c r="EB73" s="42">
        <v>12248</v>
      </c>
      <c r="EC73" s="42">
        <v>11540</v>
      </c>
      <c r="ED73" s="42">
        <v>10973</v>
      </c>
      <c r="EE73" s="42">
        <v>770</v>
      </c>
      <c r="EF73" s="41">
        <v>433</v>
      </c>
      <c r="EG73" s="41">
        <v>2304</v>
      </c>
      <c r="EH73" s="40">
        <v>802</v>
      </c>
      <c r="EI73" s="42">
        <v>3092</v>
      </c>
      <c r="EJ73" s="41">
        <v>3312</v>
      </c>
      <c r="EK73" s="41">
        <v>138</v>
      </c>
      <c r="EL73" s="41">
        <v>32</v>
      </c>
      <c r="EM73" s="43">
        <v>13</v>
      </c>
      <c r="EN73" s="40">
        <v>69</v>
      </c>
      <c r="EO73" s="40">
        <v>3</v>
      </c>
      <c r="EP73" s="40">
        <v>5</v>
      </c>
      <c r="EQ73" s="40"/>
      <c r="ER73" s="40"/>
      <c r="ES73" s="40"/>
      <c r="ET73" s="40">
        <f>SUM(EL73:ES73)</f>
        <v>122</v>
      </c>
      <c r="EU73" s="40">
        <f>SUM(EE73:EK73)+ET73</f>
        <v>10973</v>
      </c>
      <c r="EV73" s="40"/>
      <c r="EW73" s="45">
        <f t="shared" si="101"/>
        <v>0.07017224095507153</v>
      </c>
      <c r="EX73" s="44">
        <f t="shared" si="102"/>
        <v>0.0394604939396701</v>
      </c>
      <c r="EY73" s="44">
        <f t="shared" si="103"/>
        <v>0.20996992618244784</v>
      </c>
      <c r="EZ73" s="46">
        <f t="shared" si="104"/>
        <v>0.07308848992982776</v>
      </c>
      <c r="FA73" s="84">
        <f t="shared" si="105"/>
        <v>0.28178255718581974</v>
      </c>
      <c r="FB73" s="57">
        <f t="shared" si="106"/>
        <v>0.30183176888726876</v>
      </c>
      <c r="FC73" s="57">
        <f t="shared" si="107"/>
        <v>0.012576323703636198</v>
      </c>
      <c r="FD73" s="57">
        <f t="shared" si="108"/>
        <v>0.00291624897475622</v>
      </c>
      <c r="FE73" s="48">
        <f t="shared" si="109"/>
        <v>0.0011847261459947142</v>
      </c>
      <c r="FF73" s="47">
        <f t="shared" si="110"/>
        <v>0.006288161851818099</v>
      </c>
      <c r="FG73" s="47">
        <f t="shared" si="111"/>
        <v>0.0002733983413833956</v>
      </c>
      <c r="FH73" s="47">
        <f t="shared" si="112"/>
        <v>0.00045566390230565937</v>
      </c>
      <c r="FI73" s="47">
        <f t="shared" si="113"/>
        <v>0</v>
      </c>
      <c r="FJ73" s="47">
        <f t="shared" si="114"/>
        <v>0</v>
      </c>
      <c r="FK73" s="47">
        <f t="shared" si="115"/>
        <v>0</v>
      </c>
      <c r="FL73" s="47">
        <f>SUM(FD73:FK73)</f>
        <v>0.011118199216258087</v>
      </c>
      <c r="FM73" s="47">
        <f>SUM(EW73:FK73)</f>
        <v>0.9999999999999999</v>
      </c>
      <c r="FN73" s="47">
        <f t="shared" si="116"/>
        <v>0.32124305112548984</v>
      </c>
      <c r="FO73" s="47"/>
      <c r="FP73" s="45">
        <f t="shared" si="84"/>
        <v>0.0394604939396701</v>
      </c>
      <c r="FQ73" s="44">
        <f t="shared" si="85"/>
        <v>0.28178255718581974</v>
      </c>
      <c r="FR73" s="44">
        <f t="shared" si="86"/>
        <v>0</v>
      </c>
      <c r="FS73" s="46">
        <f t="shared" si="87"/>
        <v>0.32124305112548984</v>
      </c>
      <c r="FT73" s="44">
        <f t="shared" si="88"/>
        <v>0.20996992618244784</v>
      </c>
      <c r="FU73" s="44">
        <f t="shared" si="89"/>
        <v>0.07308848992982776</v>
      </c>
      <c r="FV73" s="44">
        <f t="shared" si="90"/>
        <v>0.30183176888726876</v>
      </c>
      <c r="FW73" s="44">
        <f t="shared" si="91"/>
        <v>0.07017224095507153</v>
      </c>
      <c r="FX73" s="44">
        <f t="shared" si="92"/>
        <v>0.012576323703636198</v>
      </c>
      <c r="FY73" s="46">
        <f t="shared" si="127"/>
        <v>0.011118199216258087</v>
      </c>
      <c r="FZ73" s="46">
        <f>SUM(FS73:FY73)</f>
        <v>1</v>
      </c>
      <c r="GA73" s="84"/>
      <c r="GB73" s="45">
        <f t="shared" si="117"/>
        <v>-0.04138040429253249</v>
      </c>
      <c r="GC73" s="44">
        <f t="shared" si="118"/>
        <v>0.03218867280932666</v>
      </c>
      <c r="GD73" s="44">
        <f t="shared" si="119"/>
        <v>-0.03248924988055423</v>
      </c>
      <c r="GE73" s="46">
        <f t="shared" si="120"/>
        <v>-0.04168098136376003</v>
      </c>
      <c r="GF73" s="44">
        <f t="shared" si="121"/>
        <v>-0.03360389130441313</v>
      </c>
      <c r="GG73" s="44">
        <f t="shared" si="122"/>
        <v>-0.008516861240740803</v>
      </c>
      <c r="GH73" s="44">
        <f t="shared" si="123"/>
        <v>0.0642780182900399</v>
      </c>
      <c r="GI73" s="44">
        <f t="shared" si="124"/>
        <v>0.008920449268497235</v>
      </c>
      <c r="GJ73" s="44">
        <f t="shared" si="125"/>
        <v>0.00407178476431465</v>
      </c>
      <c r="GK73" s="46">
        <f t="shared" si="126"/>
        <v>0.006531481586062284</v>
      </c>
      <c r="GL73" s="47"/>
      <c r="GM73" s="40"/>
      <c r="GN73" s="46">
        <f t="shared" si="128"/>
        <v>-0.07386965417308672</v>
      </c>
      <c r="GO73" s="46">
        <v>0.03218867280932666</v>
      </c>
      <c r="GP73" s="46">
        <f t="shared" si="129"/>
        <v>-0.041680981363760056</v>
      </c>
    </row>
    <row r="74" spans="1:198" ht="12" hidden="1" outlineLevel="2">
      <c r="A74" s="3">
        <v>354</v>
      </c>
      <c r="B74" s="1">
        <v>356</v>
      </c>
      <c r="C74" s="1">
        <v>1</v>
      </c>
      <c r="E74" s="147">
        <v>45035</v>
      </c>
      <c r="F74" s="40" t="s">
        <v>199</v>
      </c>
      <c r="G74" s="42">
        <v>33483</v>
      </c>
      <c r="H74" s="41">
        <v>31044</v>
      </c>
      <c r="I74" s="43">
        <v>29459</v>
      </c>
      <c r="J74" s="40"/>
      <c r="K74" s="41">
        <v>2403</v>
      </c>
      <c r="L74" s="41"/>
      <c r="M74" s="41"/>
      <c r="N74" s="40">
        <v>2403</v>
      </c>
      <c r="O74" s="41">
        <v>6972</v>
      </c>
      <c r="P74" s="41">
        <v>785</v>
      </c>
      <c r="Q74" s="41"/>
      <c r="R74" s="41">
        <v>7757</v>
      </c>
      <c r="S74" s="40">
        <v>10160</v>
      </c>
      <c r="T74" s="42"/>
      <c r="U74" s="41">
        <v>8221</v>
      </c>
      <c r="V74" s="41"/>
      <c r="W74" s="43"/>
      <c r="X74" s="41">
        <v>8221</v>
      </c>
      <c r="Y74" s="42"/>
      <c r="Z74" s="43">
        <v>3362</v>
      </c>
      <c r="AA74" s="40">
        <v>3362</v>
      </c>
      <c r="AB74" s="41"/>
      <c r="AC74" s="41">
        <v>5635</v>
      </c>
      <c r="AD74" s="40">
        <v>5635</v>
      </c>
      <c r="AE74" s="42"/>
      <c r="AF74" s="43">
        <v>1789</v>
      </c>
      <c r="AG74" s="40">
        <v>1789</v>
      </c>
      <c r="AH74" s="41">
        <v>33</v>
      </c>
      <c r="AI74" s="41">
        <v>185</v>
      </c>
      <c r="AJ74" s="41"/>
      <c r="AK74" s="41"/>
      <c r="AL74" s="40">
        <v>218</v>
      </c>
      <c r="AM74" s="42"/>
      <c r="AN74" s="41"/>
      <c r="AO74" s="41"/>
      <c r="AP74" s="41"/>
      <c r="AQ74" s="43">
        <v>74</v>
      </c>
      <c r="AR74" s="43">
        <v>74</v>
      </c>
      <c r="AS74" s="41"/>
      <c r="AT74" s="45">
        <v>0.08157099697885196</v>
      </c>
      <c r="AU74" s="44">
        <v>0.23666791133439696</v>
      </c>
      <c r="AV74" s="44">
        <v>0.026647204589429378</v>
      </c>
      <c r="AW74" s="46">
        <f t="shared" si="93"/>
        <v>0.3448861129026783</v>
      </c>
      <c r="AX74" s="44">
        <v>0.27906582029261007</v>
      </c>
      <c r="AY74" s="44">
        <v>0.11412471570657524</v>
      </c>
      <c r="AZ74" s="44">
        <v>0.19128279982348348</v>
      </c>
      <c r="BA74" s="44">
        <v>0.06072847007705625</v>
      </c>
      <c r="BB74" s="44">
        <v>0.006279914457381445</v>
      </c>
      <c r="BC74" s="46">
        <f t="shared" si="94"/>
        <v>0.00363216674021527</v>
      </c>
      <c r="BD74" s="46"/>
      <c r="BE74" s="40"/>
      <c r="BF74" s="40"/>
      <c r="BG74" s="18"/>
      <c r="BH74" s="18"/>
      <c r="BI74" s="19">
        <v>29969</v>
      </c>
      <c r="BJ74" s="40"/>
      <c r="BK74" s="18">
        <v>9525</v>
      </c>
      <c r="BL74" s="18">
        <v>6913</v>
      </c>
      <c r="BM74" s="18">
        <v>1608</v>
      </c>
      <c r="BN74" s="18">
        <v>0</v>
      </c>
      <c r="BO74" s="18">
        <v>2461</v>
      </c>
      <c r="BP74" s="18">
        <v>2742</v>
      </c>
      <c r="BQ74" s="18">
        <v>6151</v>
      </c>
      <c r="BR74" s="18">
        <v>244</v>
      </c>
      <c r="BS74" s="18">
        <v>325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9"/>
      <c r="CL74" s="17">
        <v>1608</v>
      </c>
      <c r="CM74" s="20">
        <v>6913</v>
      </c>
      <c r="CN74" s="18">
        <v>8521</v>
      </c>
      <c r="CO74" s="19">
        <v>244</v>
      </c>
      <c r="CP74" s="19">
        <v>325</v>
      </c>
      <c r="CQ74" s="19">
        <f t="shared" si="95"/>
        <v>0</v>
      </c>
      <c r="CR74" s="19">
        <f t="shared" si="96"/>
        <v>0</v>
      </c>
      <c r="CS74" s="18">
        <v>9525</v>
      </c>
      <c r="CT74" s="18">
        <v>2461</v>
      </c>
      <c r="CU74" s="18">
        <v>2742</v>
      </c>
      <c r="CV74" s="18"/>
      <c r="CW74" s="18">
        <v>6151</v>
      </c>
      <c r="CX74" s="19">
        <f t="shared" si="97"/>
        <v>0</v>
      </c>
      <c r="CY74" s="40"/>
      <c r="CZ74" s="58">
        <v>0.05365544395875738</v>
      </c>
      <c r="DA74" s="58">
        <v>0.23067169408388669</v>
      </c>
      <c r="DB74" s="58"/>
      <c r="DC74" s="49">
        <v>0.2843271380426441</v>
      </c>
      <c r="DD74" s="82">
        <v>0.31782842270346023</v>
      </c>
      <c r="DE74" s="82">
        <v>0.08211818879508825</v>
      </c>
      <c r="DF74" s="58">
        <v>0.20524542026760986</v>
      </c>
      <c r="DG74" s="26">
        <v>0.09149454436250792</v>
      </c>
      <c r="DH74" s="58">
        <v>0.008141746471353732</v>
      </c>
      <c r="DI74" s="49">
        <v>0</v>
      </c>
      <c r="DJ74" s="49">
        <v>0.010844539357335915</v>
      </c>
      <c r="DK74" s="82">
        <f t="shared" si="98"/>
        <v>0</v>
      </c>
      <c r="DL74" s="58">
        <f t="shared" si="82"/>
        <v>0</v>
      </c>
      <c r="DM74" s="49">
        <f t="shared" si="99"/>
        <v>0</v>
      </c>
      <c r="DN74" s="41"/>
      <c r="DO74" s="82">
        <v>-0.02791555302009458</v>
      </c>
      <c r="DP74" s="26">
        <v>-0.005996217250510277</v>
      </c>
      <c r="DQ74" s="26">
        <f t="shared" si="100"/>
        <v>-0.026647204589429378</v>
      </c>
      <c r="DR74" s="48">
        <f t="shared" si="83"/>
        <v>-0.033911770270604866</v>
      </c>
      <c r="DS74" s="14">
        <f t="shared" si="79"/>
        <v>-0.06055897486003424</v>
      </c>
      <c r="DT74" s="26">
        <v>0.0018618320139722868</v>
      </c>
      <c r="DU74" s="58">
        <v>0.03876260241085017</v>
      </c>
      <c r="DV74" s="49">
        <v>-0.03200652691148699</v>
      </c>
      <c r="DW74" s="58">
        <v>0.030766074285451674</v>
      </c>
      <c r="DX74" s="49">
        <v>-0.0012404526260353169</v>
      </c>
      <c r="DY74" s="26">
        <f t="shared" si="80"/>
        <v>0.013962620444126383</v>
      </c>
      <c r="DZ74" s="40"/>
      <c r="EA74" s="40"/>
      <c r="EB74" s="42">
        <v>34232</v>
      </c>
      <c r="EC74" s="42">
        <v>31941</v>
      </c>
      <c r="ED74" s="42">
        <v>30420</v>
      </c>
      <c r="EE74" s="42">
        <v>2685</v>
      </c>
      <c r="EF74" s="41">
        <v>1116</v>
      </c>
      <c r="EG74" s="41">
        <v>7812</v>
      </c>
      <c r="EH74" s="40">
        <v>3298</v>
      </c>
      <c r="EI74" s="42">
        <v>8641</v>
      </c>
      <c r="EJ74" s="41">
        <v>6163</v>
      </c>
      <c r="EK74" s="41">
        <v>432</v>
      </c>
      <c r="EL74" s="41">
        <v>55</v>
      </c>
      <c r="EM74" s="43">
        <v>27</v>
      </c>
      <c r="EN74" s="40">
        <v>159</v>
      </c>
      <c r="EO74" s="40">
        <v>14</v>
      </c>
      <c r="EP74" s="40">
        <v>18</v>
      </c>
      <c r="EQ74" s="40"/>
      <c r="ER74" s="40"/>
      <c r="ES74" s="40"/>
      <c r="ET74" s="40">
        <f>SUM(EL74:ES74)</f>
        <v>273</v>
      </c>
      <c r="EU74" s="40">
        <f>SUM(EE74:EK74)+ET74</f>
        <v>30420</v>
      </c>
      <c r="EV74" s="40"/>
      <c r="EW74" s="45">
        <f t="shared" si="101"/>
        <v>0.08826429980276135</v>
      </c>
      <c r="EX74" s="44">
        <f t="shared" si="102"/>
        <v>0.036686390532544376</v>
      </c>
      <c r="EY74" s="44">
        <f t="shared" si="103"/>
        <v>0.25680473372781065</v>
      </c>
      <c r="EZ74" s="46">
        <f t="shared" si="104"/>
        <v>0.1084155161078238</v>
      </c>
      <c r="FA74" s="84">
        <f t="shared" si="105"/>
        <v>0.2840565417488494</v>
      </c>
      <c r="FB74" s="57">
        <f t="shared" si="106"/>
        <v>0.20259697567389875</v>
      </c>
      <c r="FC74" s="57">
        <f t="shared" si="107"/>
        <v>0.014201183431952662</v>
      </c>
      <c r="FD74" s="57">
        <f t="shared" si="108"/>
        <v>0.0018080210387902695</v>
      </c>
      <c r="FE74" s="48">
        <f t="shared" si="109"/>
        <v>0.0008875739644970414</v>
      </c>
      <c r="FF74" s="47">
        <f t="shared" si="110"/>
        <v>0.005226824457593688</v>
      </c>
      <c r="FG74" s="47">
        <f t="shared" si="111"/>
        <v>0.0004602235371466141</v>
      </c>
      <c r="FH74" s="47">
        <f t="shared" si="112"/>
        <v>0.000591715976331361</v>
      </c>
      <c r="FI74" s="47">
        <f t="shared" si="113"/>
        <v>0</v>
      </c>
      <c r="FJ74" s="47">
        <f t="shared" si="114"/>
        <v>0</v>
      </c>
      <c r="FK74" s="47">
        <f t="shared" si="115"/>
        <v>0</v>
      </c>
      <c r="FL74" s="47">
        <f>SUM(FD74:FK74)</f>
        <v>0.008974358974358975</v>
      </c>
      <c r="FM74" s="47">
        <f>SUM(EW74:FK74)</f>
        <v>1</v>
      </c>
      <c r="FN74" s="47">
        <f t="shared" si="116"/>
        <v>0.3207429322813938</v>
      </c>
      <c r="FO74" s="47"/>
      <c r="FP74" s="45">
        <f t="shared" si="84"/>
        <v>0.036686390532544376</v>
      </c>
      <c r="FQ74" s="44">
        <f t="shared" si="85"/>
        <v>0.2840565417488494</v>
      </c>
      <c r="FR74" s="44">
        <f t="shared" si="86"/>
        <v>0</v>
      </c>
      <c r="FS74" s="46">
        <f t="shared" si="87"/>
        <v>0.3207429322813938</v>
      </c>
      <c r="FT74" s="44">
        <f t="shared" si="88"/>
        <v>0.25680473372781065</v>
      </c>
      <c r="FU74" s="44">
        <f t="shared" si="89"/>
        <v>0.1084155161078238</v>
      </c>
      <c r="FV74" s="44">
        <f t="shared" si="90"/>
        <v>0.20259697567389875</v>
      </c>
      <c r="FW74" s="44">
        <f t="shared" si="91"/>
        <v>0.08826429980276135</v>
      </c>
      <c r="FX74" s="44">
        <f t="shared" si="92"/>
        <v>0.014201183431952662</v>
      </c>
      <c r="FY74" s="46">
        <f t="shared" si="127"/>
        <v>0.008974358974358975</v>
      </c>
      <c r="FZ74" s="46">
        <f>SUM(FS74:FY74)</f>
        <v>1</v>
      </c>
      <c r="GA74" s="84"/>
      <c r="GB74" s="45">
        <f t="shared" si="117"/>
        <v>-0.04488460644630759</v>
      </c>
      <c r="GC74" s="44">
        <f t="shared" si="118"/>
        <v>0.04738863041445246</v>
      </c>
      <c r="GD74" s="44">
        <f t="shared" si="119"/>
        <v>-0.026647204589429378</v>
      </c>
      <c r="GE74" s="46">
        <f t="shared" si="120"/>
        <v>-0.02414318062128451</v>
      </c>
      <c r="GF74" s="44">
        <f t="shared" si="121"/>
        <v>-0.022261086564799415</v>
      </c>
      <c r="GG74" s="44">
        <f t="shared" si="122"/>
        <v>-0.005709199598751449</v>
      </c>
      <c r="GH74" s="44">
        <f t="shared" si="123"/>
        <v>0.011314175850415276</v>
      </c>
      <c r="GI74" s="44">
        <f t="shared" si="124"/>
        <v>0.027535829725705098</v>
      </c>
      <c r="GJ74" s="44">
        <f t="shared" si="125"/>
        <v>0.007921268974571218</v>
      </c>
      <c r="GK74" s="46">
        <f t="shared" si="126"/>
        <v>0.005342192234143705</v>
      </c>
      <c r="GL74" s="47"/>
      <c r="GM74" s="40"/>
      <c r="GN74" s="46">
        <f t="shared" si="128"/>
        <v>-0.07153181103573697</v>
      </c>
      <c r="GO74" s="46">
        <v>0.04738863041445246</v>
      </c>
      <c r="GP74" s="46">
        <f t="shared" si="129"/>
        <v>-0.02414318062128451</v>
      </c>
    </row>
    <row r="75" spans="1:198" ht="12" hidden="1" outlineLevel="2">
      <c r="A75" s="3">
        <v>358</v>
      </c>
      <c r="B75" s="1">
        <v>360</v>
      </c>
      <c r="C75" s="1">
        <v>1</v>
      </c>
      <c r="E75" s="147">
        <v>45041</v>
      </c>
      <c r="F75" s="40" t="s">
        <v>200</v>
      </c>
      <c r="G75" s="42">
        <v>22959</v>
      </c>
      <c r="H75" s="41">
        <v>20564</v>
      </c>
      <c r="I75" s="43">
        <v>18502</v>
      </c>
      <c r="J75" s="40"/>
      <c r="K75" s="41">
        <v>2581</v>
      </c>
      <c r="L75" s="41"/>
      <c r="M75" s="41"/>
      <c r="N75" s="40">
        <v>2581</v>
      </c>
      <c r="O75" s="41">
        <v>3410</v>
      </c>
      <c r="P75" s="41">
        <v>621</v>
      </c>
      <c r="Q75" s="41"/>
      <c r="R75" s="41">
        <v>4031</v>
      </c>
      <c r="S75" s="40">
        <v>6612</v>
      </c>
      <c r="T75" s="42"/>
      <c r="U75" s="41">
        <v>3187</v>
      </c>
      <c r="V75" s="41"/>
      <c r="W75" s="43"/>
      <c r="X75" s="41">
        <v>3187</v>
      </c>
      <c r="Y75" s="42"/>
      <c r="Z75" s="43">
        <v>4188</v>
      </c>
      <c r="AA75" s="40">
        <v>4188</v>
      </c>
      <c r="AB75" s="41"/>
      <c r="AC75" s="41">
        <v>2720</v>
      </c>
      <c r="AD75" s="40">
        <v>2720</v>
      </c>
      <c r="AE75" s="42"/>
      <c r="AF75" s="43">
        <v>1357</v>
      </c>
      <c r="AG75" s="40">
        <v>1357</v>
      </c>
      <c r="AH75" s="41">
        <v>70</v>
      </c>
      <c r="AI75" s="41">
        <v>234</v>
      </c>
      <c r="AJ75" s="41"/>
      <c r="AK75" s="41"/>
      <c r="AL75" s="40">
        <v>304</v>
      </c>
      <c r="AM75" s="42"/>
      <c r="AN75" s="41"/>
      <c r="AO75" s="41"/>
      <c r="AP75" s="41"/>
      <c r="AQ75" s="43">
        <v>134</v>
      </c>
      <c r="AR75" s="43">
        <v>134</v>
      </c>
      <c r="AS75" s="41"/>
      <c r="AT75" s="45">
        <v>0.13949843260188088</v>
      </c>
      <c r="AU75" s="44">
        <v>0.18430439952437574</v>
      </c>
      <c r="AV75" s="44">
        <v>0.033563939033617984</v>
      </c>
      <c r="AW75" s="46">
        <f t="shared" si="93"/>
        <v>0.3573667711598746</v>
      </c>
      <c r="AX75" s="44">
        <v>0.17225164847043564</v>
      </c>
      <c r="AY75" s="44">
        <v>0.2263539076856556</v>
      </c>
      <c r="AZ75" s="44">
        <v>0.14701113393146686</v>
      </c>
      <c r="BA75" s="44">
        <v>0.07334342233272079</v>
      </c>
      <c r="BB75" s="44">
        <v>0.012647281374986488</v>
      </c>
      <c r="BC75" s="46">
        <f t="shared" si="94"/>
        <v>0.01102583504486021</v>
      </c>
      <c r="BD75" s="46"/>
      <c r="BE75" s="40"/>
      <c r="BF75" s="40"/>
      <c r="BG75" s="18"/>
      <c r="BH75" s="18"/>
      <c r="BI75" s="19">
        <v>18863</v>
      </c>
      <c r="BJ75" s="40"/>
      <c r="BK75" s="18">
        <v>3104</v>
      </c>
      <c r="BL75" s="18">
        <v>4004</v>
      </c>
      <c r="BM75" s="18">
        <v>2270</v>
      </c>
      <c r="BN75" s="18">
        <v>0</v>
      </c>
      <c r="BO75" s="18">
        <v>4073</v>
      </c>
      <c r="BP75" s="18">
        <v>1392</v>
      </c>
      <c r="BQ75" s="18">
        <v>3509</v>
      </c>
      <c r="BR75" s="18">
        <v>273</v>
      </c>
      <c r="BS75" s="18">
        <v>238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9"/>
      <c r="CL75" s="17">
        <v>2270</v>
      </c>
      <c r="CM75" s="20">
        <v>4004</v>
      </c>
      <c r="CN75" s="18">
        <v>6274</v>
      </c>
      <c r="CO75" s="19">
        <v>273</v>
      </c>
      <c r="CP75" s="19">
        <v>238</v>
      </c>
      <c r="CQ75" s="19">
        <f t="shared" si="95"/>
        <v>0</v>
      </c>
      <c r="CR75" s="19">
        <f t="shared" si="96"/>
        <v>0</v>
      </c>
      <c r="CS75" s="18">
        <v>3104</v>
      </c>
      <c r="CT75" s="18">
        <v>4073</v>
      </c>
      <c r="CU75" s="18">
        <v>1392</v>
      </c>
      <c r="CV75" s="18"/>
      <c r="CW75" s="18">
        <v>3509</v>
      </c>
      <c r="CX75" s="19">
        <f t="shared" si="97"/>
        <v>0</v>
      </c>
      <c r="CY75" s="40"/>
      <c r="CZ75" s="58">
        <v>0.12034140910777713</v>
      </c>
      <c r="DA75" s="58">
        <v>0.21226740179186768</v>
      </c>
      <c r="DB75" s="58"/>
      <c r="DC75" s="49">
        <v>0.3326088108996448</v>
      </c>
      <c r="DD75" s="82">
        <v>0.16455494884164767</v>
      </c>
      <c r="DE75" s="82">
        <v>0.2159253565180512</v>
      </c>
      <c r="DF75" s="58">
        <v>0.18602555266924667</v>
      </c>
      <c r="DG75" s="26">
        <v>0.07379526056300695</v>
      </c>
      <c r="DH75" s="58">
        <v>0.014472777394900068</v>
      </c>
      <c r="DI75" s="49">
        <v>0</v>
      </c>
      <c r="DJ75" s="49">
        <v>0.012617293113502624</v>
      </c>
      <c r="DK75" s="82">
        <f t="shared" si="98"/>
        <v>0</v>
      </c>
      <c r="DL75" s="58">
        <f t="shared" si="82"/>
        <v>0</v>
      </c>
      <c r="DM75" s="49">
        <f t="shared" si="99"/>
        <v>0</v>
      </c>
      <c r="DN75" s="41"/>
      <c r="DO75" s="82">
        <v>-0.019157023494103753</v>
      </c>
      <c r="DP75" s="26">
        <v>0.027963002267491932</v>
      </c>
      <c r="DQ75" s="26">
        <f t="shared" si="100"/>
        <v>-0.033563939033617984</v>
      </c>
      <c r="DR75" s="48">
        <f t="shared" si="83"/>
        <v>0.008805978773388179</v>
      </c>
      <c r="DS75" s="14">
        <f t="shared" si="79"/>
        <v>-0.024757960260229805</v>
      </c>
      <c r="DT75" s="26">
        <v>0.0018254960199135806</v>
      </c>
      <c r="DU75" s="58">
        <v>-0.007696699628787967</v>
      </c>
      <c r="DV75" s="49">
        <v>-0.01042855116760441</v>
      </c>
      <c r="DW75" s="58">
        <v>0.0004518382302861612</v>
      </c>
      <c r="DX75" s="49">
        <v>-0.00997671293731825</v>
      </c>
      <c r="DY75" s="26">
        <f t="shared" si="80"/>
        <v>0.039014418737779805</v>
      </c>
      <c r="DZ75" s="40"/>
      <c r="EA75" s="40"/>
      <c r="EB75" s="42">
        <v>23259</v>
      </c>
      <c r="EC75" s="42">
        <v>20982</v>
      </c>
      <c r="ED75" s="42">
        <v>19135</v>
      </c>
      <c r="EE75" s="42">
        <v>1280</v>
      </c>
      <c r="EF75" s="41">
        <v>1010</v>
      </c>
      <c r="EG75" s="41">
        <v>3512</v>
      </c>
      <c r="EH75" s="40">
        <v>4061</v>
      </c>
      <c r="EI75" s="42">
        <v>4579</v>
      </c>
      <c r="EJ75" s="41">
        <v>4034</v>
      </c>
      <c r="EK75" s="41">
        <v>384</v>
      </c>
      <c r="EL75" s="41">
        <v>59</v>
      </c>
      <c r="EM75" s="43">
        <v>86</v>
      </c>
      <c r="EN75" s="40">
        <v>101</v>
      </c>
      <c r="EO75" s="40">
        <v>14</v>
      </c>
      <c r="EP75" s="40">
        <v>15</v>
      </c>
      <c r="EQ75" s="40"/>
      <c r="ER75" s="40"/>
      <c r="ES75" s="40"/>
      <c r="ET75" s="40">
        <f>SUM(EL75:ES75)</f>
        <v>275</v>
      </c>
      <c r="EU75" s="40">
        <f>SUM(EE75:EK75)+ET75</f>
        <v>19135</v>
      </c>
      <c r="EV75" s="40"/>
      <c r="EW75" s="45">
        <f t="shared" si="101"/>
        <v>0.0668931277763261</v>
      </c>
      <c r="EX75" s="44">
        <f t="shared" si="102"/>
        <v>0.05278285863600732</v>
      </c>
      <c r="EY75" s="44">
        <f t="shared" si="103"/>
        <v>0.18353801933629474</v>
      </c>
      <c r="EZ75" s="46">
        <f t="shared" si="104"/>
        <v>0.21222889992160962</v>
      </c>
      <c r="FA75" s="84">
        <f t="shared" si="105"/>
        <v>0.2392997125685916</v>
      </c>
      <c r="FB75" s="57">
        <f t="shared" si="106"/>
        <v>0.21081787300757773</v>
      </c>
      <c r="FC75" s="57">
        <f t="shared" si="107"/>
        <v>0.02006793833289783</v>
      </c>
      <c r="FD75" s="57">
        <f t="shared" si="108"/>
        <v>0.0030833551084400316</v>
      </c>
      <c r="FE75" s="48">
        <f t="shared" si="109"/>
        <v>0.0044943820224719105</v>
      </c>
      <c r="FF75" s="47">
        <f t="shared" si="110"/>
        <v>0.0052782858636007315</v>
      </c>
      <c r="FG75" s="47">
        <f t="shared" si="111"/>
        <v>0.0007316435850535667</v>
      </c>
      <c r="FH75" s="47">
        <f t="shared" si="112"/>
        <v>0.0007839038411288215</v>
      </c>
      <c r="FI75" s="47">
        <f t="shared" si="113"/>
        <v>0</v>
      </c>
      <c r="FJ75" s="47">
        <f t="shared" si="114"/>
        <v>0</v>
      </c>
      <c r="FK75" s="47">
        <f t="shared" si="115"/>
        <v>0</v>
      </c>
      <c r="FL75" s="47">
        <f>SUM(FD75:FK75)</f>
        <v>0.014371570420695062</v>
      </c>
      <c r="FM75" s="47">
        <f>SUM(EW75:FK75)</f>
        <v>1</v>
      </c>
      <c r="FN75" s="47">
        <f t="shared" si="116"/>
        <v>0.2920825712045989</v>
      </c>
      <c r="FO75" s="47"/>
      <c r="FP75" s="45">
        <f t="shared" si="84"/>
        <v>0.05278285863600732</v>
      </c>
      <c r="FQ75" s="44">
        <f t="shared" si="85"/>
        <v>0.2392997125685916</v>
      </c>
      <c r="FR75" s="44">
        <f t="shared" si="86"/>
        <v>0</v>
      </c>
      <c r="FS75" s="46">
        <f t="shared" si="87"/>
        <v>0.2920825712045989</v>
      </c>
      <c r="FT75" s="44">
        <f t="shared" si="88"/>
        <v>0.18353801933629474</v>
      </c>
      <c r="FU75" s="44">
        <f t="shared" si="89"/>
        <v>0.21222889992160962</v>
      </c>
      <c r="FV75" s="44">
        <f t="shared" si="90"/>
        <v>0.21081787300757773</v>
      </c>
      <c r="FW75" s="44">
        <f t="shared" si="91"/>
        <v>0.0668931277763261</v>
      </c>
      <c r="FX75" s="44">
        <f t="shared" si="92"/>
        <v>0.02006793833289783</v>
      </c>
      <c r="FY75" s="46">
        <f t="shared" si="127"/>
        <v>0.014371570420695062</v>
      </c>
      <c r="FZ75" s="46">
        <f>SUM(FS75:FY75)</f>
        <v>1</v>
      </c>
      <c r="GA75" s="84"/>
      <c r="GB75" s="45">
        <f t="shared" si="117"/>
        <v>-0.08671557396587357</v>
      </c>
      <c r="GC75" s="44">
        <f t="shared" si="118"/>
        <v>0.05499531304421584</v>
      </c>
      <c r="GD75" s="44">
        <f t="shared" si="119"/>
        <v>-0.033563939033617984</v>
      </c>
      <c r="GE75" s="46">
        <f t="shared" si="120"/>
        <v>-0.06528419995527568</v>
      </c>
      <c r="GF75" s="44">
        <f t="shared" si="121"/>
        <v>0.011286370865859097</v>
      </c>
      <c r="GG75" s="44">
        <f t="shared" si="122"/>
        <v>-0.014125007764045988</v>
      </c>
      <c r="GH75" s="44">
        <f t="shared" si="123"/>
        <v>0.06380673907611087</v>
      </c>
      <c r="GI75" s="44">
        <f t="shared" si="124"/>
        <v>-0.0064502945563946895</v>
      </c>
      <c r="GJ75" s="44">
        <f t="shared" si="125"/>
        <v>0.007420656957911343</v>
      </c>
      <c r="GK75" s="46">
        <f t="shared" si="126"/>
        <v>0.003345735375834852</v>
      </c>
      <c r="GL75" s="47"/>
      <c r="GM75" s="40"/>
      <c r="GN75" s="46">
        <f t="shared" si="128"/>
        <v>-0.12027951299949155</v>
      </c>
      <c r="GO75" s="46">
        <v>0.05499531304421584</v>
      </c>
      <c r="GP75" s="46">
        <f t="shared" si="129"/>
        <v>-0.0652841999552757</v>
      </c>
    </row>
    <row r="76" spans="1:198" ht="12" hidden="1" outlineLevel="2">
      <c r="A76" s="3">
        <v>361</v>
      </c>
      <c r="B76" s="1">
        <v>363</v>
      </c>
      <c r="C76" s="1">
        <v>1</v>
      </c>
      <c r="E76" s="147">
        <v>45059</v>
      </c>
      <c r="F76" s="40" t="s">
        <v>201</v>
      </c>
      <c r="G76" s="42">
        <v>16499</v>
      </c>
      <c r="H76" s="41">
        <v>15253</v>
      </c>
      <c r="I76" s="43">
        <v>14379</v>
      </c>
      <c r="J76" s="40"/>
      <c r="K76" s="41">
        <v>1321</v>
      </c>
      <c r="L76" s="41"/>
      <c r="M76" s="41"/>
      <c r="N76" s="40">
        <v>1321</v>
      </c>
      <c r="O76" s="41">
        <v>3421</v>
      </c>
      <c r="P76" s="41">
        <v>373</v>
      </c>
      <c r="Q76" s="41"/>
      <c r="R76" s="41">
        <v>3794</v>
      </c>
      <c r="S76" s="40">
        <v>5115</v>
      </c>
      <c r="T76" s="42"/>
      <c r="U76" s="41">
        <v>4054</v>
      </c>
      <c r="V76" s="41"/>
      <c r="W76" s="43"/>
      <c r="X76" s="41">
        <v>4054</v>
      </c>
      <c r="Y76" s="42"/>
      <c r="Z76" s="43">
        <v>2451</v>
      </c>
      <c r="AA76" s="40">
        <v>2451</v>
      </c>
      <c r="AB76" s="41"/>
      <c r="AC76" s="41">
        <v>2016</v>
      </c>
      <c r="AD76" s="40">
        <v>2016</v>
      </c>
      <c r="AE76" s="42"/>
      <c r="AF76" s="43">
        <v>552</v>
      </c>
      <c r="AG76" s="40">
        <v>552</v>
      </c>
      <c r="AH76" s="41">
        <v>19</v>
      </c>
      <c r="AI76" s="41">
        <v>116</v>
      </c>
      <c r="AJ76" s="41"/>
      <c r="AK76" s="41"/>
      <c r="AL76" s="40">
        <v>135</v>
      </c>
      <c r="AM76" s="42"/>
      <c r="AN76" s="41"/>
      <c r="AO76" s="41"/>
      <c r="AP76" s="41"/>
      <c r="AQ76" s="43">
        <v>56</v>
      </c>
      <c r="AR76" s="43">
        <v>56</v>
      </c>
      <c r="AS76" s="41"/>
      <c r="AT76" s="45">
        <v>0.09187008832324918</v>
      </c>
      <c r="AU76" s="44">
        <v>0.23791640586967105</v>
      </c>
      <c r="AV76" s="44">
        <v>0.025940607830864455</v>
      </c>
      <c r="AW76" s="46">
        <f t="shared" si="93"/>
        <v>0.35572710202378466</v>
      </c>
      <c r="AX76" s="44">
        <v>0.2819389387300925</v>
      </c>
      <c r="AY76" s="44">
        <v>0.17045691633632382</v>
      </c>
      <c r="AZ76" s="44">
        <v>0.140204464844565</v>
      </c>
      <c r="BA76" s="44">
        <v>0.03838931775505946</v>
      </c>
      <c r="BB76" s="44">
        <v>0.008067320397802351</v>
      </c>
      <c r="BC76" s="46">
        <f t="shared" si="94"/>
        <v>0.005215939912372014</v>
      </c>
      <c r="BD76" s="46"/>
      <c r="BE76" s="40"/>
      <c r="BF76" s="40"/>
      <c r="BG76" s="18"/>
      <c r="BH76" s="18"/>
      <c r="BI76" s="19">
        <v>14768</v>
      </c>
      <c r="BJ76" s="40"/>
      <c r="BK76" s="18">
        <v>4687</v>
      </c>
      <c r="BL76" s="18">
        <v>3248</v>
      </c>
      <c r="BM76" s="18">
        <v>986</v>
      </c>
      <c r="BN76" s="18">
        <v>0</v>
      </c>
      <c r="BO76" s="18">
        <v>1746</v>
      </c>
      <c r="BP76" s="18">
        <v>813</v>
      </c>
      <c r="BQ76" s="18">
        <v>2960</v>
      </c>
      <c r="BR76" s="18">
        <v>167</v>
      </c>
      <c r="BS76" s="18">
        <v>161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9"/>
      <c r="CL76" s="17">
        <v>986</v>
      </c>
      <c r="CM76" s="20">
        <v>3248</v>
      </c>
      <c r="CN76" s="18">
        <v>4234</v>
      </c>
      <c r="CO76" s="19">
        <v>167</v>
      </c>
      <c r="CP76" s="19">
        <v>161</v>
      </c>
      <c r="CQ76" s="19">
        <f t="shared" si="95"/>
        <v>0</v>
      </c>
      <c r="CR76" s="19">
        <f t="shared" si="96"/>
        <v>0</v>
      </c>
      <c r="CS76" s="18">
        <v>4687</v>
      </c>
      <c r="CT76" s="18">
        <v>1746</v>
      </c>
      <c r="CU76" s="18">
        <v>813</v>
      </c>
      <c r="CV76" s="18"/>
      <c r="CW76" s="18">
        <v>2960</v>
      </c>
      <c r="CX76" s="19">
        <f t="shared" si="97"/>
        <v>0</v>
      </c>
      <c r="CY76" s="40"/>
      <c r="CZ76" s="58">
        <v>0.06676598049837486</v>
      </c>
      <c r="DA76" s="58">
        <v>0.2199349945828819</v>
      </c>
      <c r="DB76" s="58"/>
      <c r="DC76" s="49">
        <v>0.28670097508125675</v>
      </c>
      <c r="DD76" s="82">
        <v>0.31737540628385696</v>
      </c>
      <c r="DE76" s="82">
        <v>0.11822860238353196</v>
      </c>
      <c r="DF76" s="58">
        <v>0.20043336944745396</v>
      </c>
      <c r="DG76" s="26">
        <v>0.05505146262188516</v>
      </c>
      <c r="DH76" s="58">
        <v>0.011308234019501625</v>
      </c>
      <c r="DI76" s="49">
        <v>0</v>
      </c>
      <c r="DJ76" s="49">
        <v>0.010901950162513543</v>
      </c>
      <c r="DK76" s="82">
        <f t="shared" si="98"/>
        <v>0</v>
      </c>
      <c r="DL76" s="58">
        <f t="shared" si="82"/>
        <v>0</v>
      </c>
      <c r="DM76" s="49">
        <f t="shared" si="99"/>
        <v>0</v>
      </c>
      <c r="DN76" s="41"/>
      <c r="DO76" s="82">
        <v>-0.025104107824874322</v>
      </c>
      <c r="DP76" s="26">
        <v>-0.01798141128678915</v>
      </c>
      <c r="DQ76" s="26">
        <f t="shared" si="100"/>
        <v>-0.025940607830864455</v>
      </c>
      <c r="DR76" s="48">
        <f t="shared" si="83"/>
        <v>-0.04308551911166347</v>
      </c>
      <c r="DS76" s="14">
        <f t="shared" si="79"/>
        <v>-0.06902612694252792</v>
      </c>
      <c r="DT76" s="26">
        <v>0.0032409136216992734</v>
      </c>
      <c r="DU76" s="58">
        <v>0.03543646755376445</v>
      </c>
      <c r="DV76" s="49">
        <v>-0.05222831395279186</v>
      </c>
      <c r="DW76" s="58">
        <v>0.0166621448668257</v>
      </c>
      <c r="DX76" s="49">
        <v>-0.03556616908596616</v>
      </c>
      <c r="DY76" s="26">
        <f t="shared" si="80"/>
        <v>0.06022890460288896</v>
      </c>
      <c r="DZ76" s="40"/>
      <c r="EA76" s="40"/>
      <c r="EB76" s="42">
        <v>16839</v>
      </c>
      <c r="EC76" s="42">
        <v>15752</v>
      </c>
      <c r="ED76" s="42">
        <v>14831</v>
      </c>
      <c r="EE76" s="42">
        <v>816</v>
      </c>
      <c r="EF76" s="41">
        <v>720</v>
      </c>
      <c r="EG76" s="41">
        <v>4312</v>
      </c>
      <c r="EH76" s="40">
        <v>1972</v>
      </c>
      <c r="EI76" s="42">
        <v>3933</v>
      </c>
      <c r="EJ76" s="41">
        <v>2619</v>
      </c>
      <c r="EK76" s="41">
        <v>283</v>
      </c>
      <c r="EL76" s="41">
        <v>28</v>
      </c>
      <c r="EM76" s="43">
        <v>17</v>
      </c>
      <c r="EN76" s="40">
        <v>111</v>
      </c>
      <c r="EO76" s="40">
        <v>11</v>
      </c>
      <c r="EP76" s="40">
        <v>9</v>
      </c>
      <c r="EQ76" s="40"/>
      <c r="ER76" s="40"/>
      <c r="ES76" s="40"/>
      <c r="ET76" s="40">
        <f>SUM(EL76:ES76)</f>
        <v>176</v>
      </c>
      <c r="EU76" s="40">
        <f>SUM(EE76:EK76)+ET76</f>
        <v>14831</v>
      </c>
      <c r="EV76" s="40"/>
      <c r="EW76" s="45">
        <f t="shared" si="101"/>
        <v>0.0550198907693345</v>
      </c>
      <c r="EX76" s="44">
        <f t="shared" si="102"/>
        <v>0.04854696244353044</v>
      </c>
      <c r="EY76" s="44">
        <f t="shared" si="103"/>
        <v>0.29074236396736564</v>
      </c>
      <c r="EZ76" s="46">
        <f t="shared" si="104"/>
        <v>0.1329647360258917</v>
      </c>
      <c r="FA76" s="84">
        <f t="shared" si="105"/>
        <v>0.26518778234778506</v>
      </c>
      <c r="FB76" s="57">
        <f t="shared" si="106"/>
        <v>0.17658957588834198</v>
      </c>
      <c r="FC76" s="57">
        <f t="shared" si="107"/>
        <v>0.01908165329377655</v>
      </c>
      <c r="FD76" s="57">
        <f t="shared" si="108"/>
        <v>0.0018879374283595173</v>
      </c>
      <c r="FE76" s="48">
        <f t="shared" si="109"/>
        <v>0.0011462477243611355</v>
      </c>
      <c r="FF76" s="47">
        <f t="shared" si="110"/>
        <v>0.007484323376710943</v>
      </c>
      <c r="FG76" s="47">
        <f t="shared" si="111"/>
        <v>0.0007416897039983817</v>
      </c>
      <c r="FH76" s="47">
        <f t="shared" si="112"/>
        <v>0.0006068370305441305</v>
      </c>
      <c r="FI76" s="47">
        <f t="shared" si="113"/>
        <v>0</v>
      </c>
      <c r="FJ76" s="47">
        <f t="shared" si="114"/>
        <v>0</v>
      </c>
      <c r="FK76" s="47">
        <f t="shared" si="115"/>
        <v>0</v>
      </c>
      <c r="FL76" s="47">
        <f>SUM(FD76:FK76)</f>
        <v>0.011867035263974108</v>
      </c>
      <c r="FM76" s="47">
        <f>SUM(EW76:FK76)</f>
        <v>0.9999999999999999</v>
      </c>
      <c r="FN76" s="47">
        <f t="shared" si="116"/>
        <v>0.3137347447913155</v>
      </c>
      <c r="FO76" s="47"/>
      <c r="FP76" s="45">
        <f t="shared" si="84"/>
        <v>0.04854696244353044</v>
      </c>
      <c r="FQ76" s="44">
        <f t="shared" si="85"/>
        <v>0.26518778234778506</v>
      </c>
      <c r="FR76" s="44">
        <f t="shared" si="86"/>
        <v>0</v>
      </c>
      <c r="FS76" s="46">
        <f t="shared" si="87"/>
        <v>0.3137347447913155</v>
      </c>
      <c r="FT76" s="44">
        <f t="shared" si="88"/>
        <v>0.29074236396736564</v>
      </c>
      <c r="FU76" s="44">
        <f t="shared" si="89"/>
        <v>0.1329647360258917</v>
      </c>
      <c r="FV76" s="44">
        <f t="shared" si="90"/>
        <v>0.17658957588834198</v>
      </c>
      <c r="FW76" s="44">
        <f t="shared" si="91"/>
        <v>0.0550198907693345</v>
      </c>
      <c r="FX76" s="44">
        <f t="shared" si="92"/>
        <v>0.01908165329377655</v>
      </c>
      <c r="FY76" s="46">
        <f t="shared" si="127"/>
        <v>0.011867035263974108</v>
      </c>
      <c r="FZ76" s="46">
        <f>SUM(FS76:FY76)</f>
        <v>0.9999999999999999</v>
      </c>
      <c r="GA76" s="84"/>
      <c r="GB76" s="45">
        <f t="shared" si="117"/>
        <v>-0.04332312587971874</v>
      </c>
      <c r="GC76" s="44">
        <f t="shared" si="118"/>
        <v>0.027271376478114007</v>
      </c>
      <c r="GD76" s="44">
        <f t="shared" si="119"/>
        <v>-0.025940607830864455</v>
      </c>
      <c r="GE76" s="46">
        <f t="shared" si="120"/>
        <v>-0.041992357232469135</v>
      </c>
      <c r="GF76" s="44">
        <f t="shared" si="121"/>
        <v>0.008803425237273121</v>
      </c>
      <c r="GG76" s="44">
        <f t="shared" si="122"/>
        <v>-0.03749218031043211</v>
      </c>
      <c r="GH76" s="44">
        <f t="shared" si="123"/>
        <v>0.03638511104377698</v>
      </c>
      <c r="GI76" s="44">
        <f t="shared" si="124"/>
        <v>0.016630573014275042</v>
      </c>
      <c r="GJ76" s="44">
        <f t="shared" si="125"/>
        <v>0.011014332895974198</v>
      </c>
      <c r="GK76" s="46">
        <f t="shared" si="126"/>
        <v>0.006651095351602094</v>
      </c>
      <c r="GL76" s="47"/>
      <c r="GM76" s="40"/>
      <c r="GN76" s="46">
        <f t="shared" si="128"/>
        <v>-0.0692637337105832</v>
      </c>
      <c r="GO76" s="46">
        <v>0.027271376478114007</v>
      </c>
      <c r="GP76" s="46">
        <f t="shared" si="129"/>
        <v>-0.04199235723246919</v>
      </c>
    </row>
    <row r="77" spans="1:198" ht="12" hidden="1" outlineLevel="2">
      <c r="A77" s="3">
        <v>364</v>
      </c>
      <c r="B77" s="1">
        <v>366</v>
      </c>
      <c r="C77" s="1">
        <v>1</v>
      </c>
      <c r="E77" s="147">
        <v>45062</v>
      </c>
      <c r="F77" s="40" t="s">
        <v>202</v>
      </c>
      <c r="G77" s="42">
        <v>7916</v>
      </c>
      <c r="H77" s="41">
        <v>7335</v>
      </c>
      <c r="I77" s="43">
        <v>6957</v>
      </c>
      <c r="J77" s="40"/>
      <c r="K77" s="41">
        <v>473</v>
      </c>
      <c r="L77" s="41"/>
      <c r="M77" s="41"/>
      <c r="N77" s="40">
        <v>473</v>
      </c>
      <c r="O77" s="41">
        <v>1555</v>
      </c>
      <c r="P77" s="41">
        <v>175</v>
      </c>
      <c r="Q77" s="41"/>
      <c r="R77" s="41">
        <v>1730</v>
      </c>
      <c r="S77" s="40">
        <v>2203</v>
      </c>
      <c r="T77" s="42"/>
      <c r="U77" s="41">
        <v>2246</v>
      </c>
      <c r="V77" s="41"/>
      <c r="W77" s="43"/>
      <c r="X77" s="41">
        <v>2246</v>
      </c>
      <c r="Y77" s="42"/>
      <c r="Z77" s="43">
        <v>1123</v>
      </c>
      <c r="AA77" s="40">
        <v>1123</v>
      </c>
      <c r="AB77" s="41"/>
      <c r="AC77" s="41">
        <v>906</v>
      </c>
      <c r="AD77" s="40">
        <v>906</v>
      </c>
      <c r="AE77" s="42"/>
      <c r="AF77" s="43">
        <v>405</v>
      </c>
      <c r="AG77" s="40">
        <v>405</v>
      </c>
      <c r="AH77" s="41">
        <v>11</v>
      </c>
      <c r="AI77" s="41">
        <v>47</v>
      </c>
      <c r="AJ77" s="41"/>
      <c r="AK77" s="41"/>
      <c r="AL77" s="40">
        <v>58</v>
      </c>
      <c r="AM77" s="42"/>
      <c r="AN77" s="41"/>
      <c r="AO77" s="41"/>
      <c r="AP77" s="41"/>
      <c r="AQ77" s="43">
        <v>16</v>
      </c>
      <c r="AR77" s="43">
        <v>16</v>
      </c>
      <c r="AS77" s="41"/>
      <c r="AT77" s="45">
        <v>0.06798907575104211</v>
      </c>
      <c r="AU77" s="44">
        <v>0.2235158832830243</v>
      </c>
      <c r="AV77" s="44">
        <v>0.025154520626706915</v>
      </c>
      <c r="AW77" s="46">
        <f t="shared" si="93"/>
        <v>0.31665947966077335</v>
      </c>
      <c r="AX77" s="44">
        <v>0.3228403047290499</v>
      </c>
      <c r="AY77" s="44">
        <v>0.16142015236452495</v>
      </c>
      <c r="AZ77" s="44">
        <v>0.13022854678740836</v>
      </c>
      <c r="BA77" s="44">
        <v>0.05821474773609314</v>
      </c>
      <c r="BB77" s="44">
        <v>0.006755785539744143</v>
      </c>
      <c r="BC77" s="46">
        <f t="shared" si="94"/>
        <v>0.0038809831824061503</v>
      </c>
      <c r="BD77" s="46"/>
      <c r="BE77" s="40"/>
      <c r="BF77" s="40"/>
      <c r="BG77" s="18"/>
      <c r="BH77" s="18"/>
      <c r="BI77" s="19">
        <v>7196</v>
      </c>
      <c r="BJ77" s="40"/>
      <c r="BK77" s="18">
        <v>2765</v>
      </c>
      <c r="BL77" s="18">
        <v>1454</v>
      </c>
      <c r="BM77" s="18">
        <v>364</v>
      </c>
      <c r="BN77" s="18">
        <v>0</v>
      </c>
      <c r="BO77" s="18">
        <v>956</v>
      </c>
      <c r="BP77" s="18">
        <v>612</v>
      </c>
      <c r="BQ77" s="18">
        <v>895</v>
      </c>
      <c r="BR77" s="18">
        <v>73</v>
      </c>
      <c r="BS77" s="18">
        <v>77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9"/>
      <c r="CL77" s="17">
        <v>364</v>
      </c>
      <c r="CM77" s="20">
        <v>1454</v>
      </c>
      <c r="CN77" s="18">
        <v>1818</v>
      </c>
      <c r="CO77" s="19">
        <v>73</v>
      </c>
      <c r="CP77" s="19">
        <v>77</v>
      </c>
      <c r="CQ77" s="19">
        <f t="shared" si="95"/>
        <v>0</v>
      </c>
      <c r="CR77" s="19">
        <f t="shared" si="96"/>
        <v>0</v>
      </c>
      <c r="CS77" s="18">
        <v>2765</v>
      </c>
      <c r="CT77" s="18">
        <v>956</v>
      </c>
      <c r="CU77" s="18">
        <v>612</v>
      </c>
      <c r="CV77" s="18"/>
      <c r="CW77" s="18">
        <v>895</v>
      </c>
      <c r="CX77" s="19">
        <f t="shared" si="97"/>
        <v>0</v>
      </c>
      <c r="CY77" s="40"/>
      <c r="CZ77" s="58">
        <v>0.05058365758754864</v>
      </c>
      <c r="DA77" s="58">
        <v>0.20205669816564759</v>
      </c>
      <c r="DB77" s="58"/>
      <c r="DC77" s="49">
        <v>0.2526403557531962</v>
      </c>
      <c r="DD77" s="82">
        <v>0.3842412451361868</v>
      </c>
      <c r="DE77" s="82">
        <v>0.13285158421345192</v>
      </c>
      <c r="DF77" s="58">
        <v>0.12437465258476932</v>
      </c>
      <c r="DG77" s="26">
        <v>0.08504724847137299</v>
      </c>
      <c r="DH77" s="58">
        <v>0.010144524735964425</v>
      </c>
      <c r="DI77" s="49">
        <v>0</v>
      </c>
      <c r="DJ77" s="49">
        <v>0.010700389105058366</v>
      </c>
      <c r="DK77" s="82">
        <f t="shared" si="98"/>
        <v>0</v>
      </c>
      <c r="DL77" s="58">
        <f t="shared" si="82"/>
        <v>0</v>
      </c>
      <c r="DM77" s="49">
        <f t="shared" si="99"/>
        <v>0</v>
      </c>
      <c r="DN77" s="41"/>
      <c r="DO77" s="82">
        <v>-0.017405418163493475</v>
      </c>
      <c r="DP77" s="26">
        <v>-0.02145918511737671</v>
      </c>
      <c r="DQ77" s="26">
        <f t="shared" si="100"/>
        <v>-0.025154520626706915</v>
      </c>
      <c r="DR77" s="48">
        <f t="shared" si="83"/>
        <v>-0.03886460328087019</v>
      </c>
      <c r="DS77" s="14">
        <f t="shared" si="79"/>
        <v>-0.06401912390757711</v>
      </c>
      <c r="DT77" s="26">
        <v>0.003388739196220282</v>
      </c>
      <c r="DU77" s="58">
        <v>0.061400940407136895</v>
      </c>
      <c r="DV77" s="49">
        <v>-0.02856856815107303</v>
      </c>
      <c r="DW77" s="58">
        <v>0.026832500735279846</v>
      </c>
      <c r="DX77" s="49">
        <v>-0.0017360674157931855</v>
      </c>
      <c r="DY77" s="26">
        <f t="shared" si="80"/>
        <v>-0.005853894202639043</v>
      </c>
      <c r="DZ77" s="40"/>
      <c r="EA77" s="40"/>
      <c r="EB77" s="42">
        <v>7996</v>
      </c>
      <c r="EC77" s="42">
        <v>7473</v>
      </c>
      <c r="ED77" s="42">
        <v>7091</v>
      </c>
      <c r="EE77" s="42">
        <v>613</v>
      </c>
      <c r="EF77" s="41">
        <v>229</v>
      </c>
      <c r="EG77" s="41">
        <v>2127</v>
      </c>
      <c r="EH77" s="40">
        <v>784</v>
      </c>
      <c r="EI77" s="42">
        <v>2076</v>
      </c>
      <c r="EJ77" s="41">
        <v>1047</v>
      </c>
      <c r="EK77" s="41">
        <v>143</v>
      </c>
      <c r="EL77" s="41">
        <v>15</v>
      </c>
      <c r="EM77" s="43">
        <v>7</v>
      </c>
      <c r="EN77" s="40">
        <v>36</v>
      </c>
      <c r="EO77" s="40">
        <v>5</v>
      </c>
      <c r="EP77" s="40">
        <v>9</v>
      </c>
      <c r="EQ77" s="40"/>
      <c r="ER77" s="40"/>
      <c r="ES77" s="40"/>
      <c r="ET77" s="40">
        <f>SUM(EL77:ES77)</f>
        <v>72</v>
      </c>
      <c r="EU77" s="40">
        <f>SUM(EE77:EK77)+ET77</f>
        <v>7091</v>
      </c>
      <c r="EV77" s="40"/>
      <c r="EW77" s="45">
        <f t="shared" si="101"/>
        <v>0.08644760964603018</v>
      </c>
      <c r="EX77" s="44">
        <f t="shared" si="102"/>
        <v>0.03229445776336201</v>
      </c>
      <c r="EY77" s="44">
        <f t="shared" si="103"/>
        <v>0.29995769285009166</v>
      </c>
      <c r="EZ77" s="46">
        <f t="shared" si="104"/>
        <v>0.11056268509378085</v>
      </c>
      <c r="FA77" s="84">
        <f t="shared" si="105"/>
        <v>0.2927654773656748</v>
      </c>
      <c r="FB77" s="57">
        <f t="shared" si="106"/>
        <v>0.14765195318008745</v>
      </c>
      <c r="FC77" s="57">
        <f t="shared" si="107"/>
        <v>0.02016640812297278</v>
      </c>
      <c r="FD77" s="57">
        <f t="shared" si="108"/>
        <v>0.0021153574954167254</v>
      </c>
      <c r="FE77" s="48">
        <f t="shared" si="109"/>
        <v>0.0009871668311944718</v>
      </c>
      <c r="FF77" s="47">
        <f t="shared" si="110"/>
        <v>0.005076857989000141</v>
      </c>
      <c r="FG77" s="47">
        <f t="shared" si="111"/>
        <v>0.0007051191651389084</v>
      </c>
      <c r="FH77" s="47">
        <f t="shared" si="112"/>
        <v>0.0012692144972500353</v>
      </c>
      <c r="FI77" s="47">
        <f t="shared" si="113"/>
        <v>0</v>
      </c>
      <c r="FJ77" s="47">
        <f t="shared" si="114"/>
        <v>0</v>
      </c>
      <c r="FK77" s="47">
        <f t="shared" si="115"/>
        <v>0</v>
      </c>
      <c r="FL77" s="47">
        <f>SUM(FD77:FK77)</f>
        <v>0.010153715978000282</v>
      </c>
      <c r="FM77" s="47">
        <f>SUM(EW77:FK77)</f>
        <v>1</v>
      </c>
      <c r="FN77" s="47">
        <f t="shared" si="116"/>
        <v>0.32505993512903686</v>
      </c>
      <c r="FO77" s="47"/>
      <c r="FP77" s="45">
        <f t="shared" si="84"/>
        <v>0.03229445776336201</v>
      </c>
      <c r="FQ77" s="44">
        <f t="shared" si="85"/>
        <v>0.2927654773656748</v>
      </c>
      <c r="FR77" s="44">
        <f t="shared" si="86"/>
        <v>0</v>
      </c>
      <c r="FS77" s="46">
        <f t="shared" si="87"/>
        <v>0.32505993512903686</v>
      </c>
      <c r="FT77" s="44">
        <f t="shared" si="88"/>
        <v>0.29995769285009166</v>
      </c>
      <c r="FU77" s="44">
        <f t="shared" si="89"/>
        <v>0.11056268509378085</v>
      </c>
      <c r="FV77" s="44">
        <f t="shared" si="90"/>
        <v>0.14765195318008745</v>
      </c>
      <c r="FW77" s="44">
        <f t="shared" si="91"/>
        <v>0.08644760964603018</v>
      </c>
      <c r="FX77" s="44">
        <f t="shared" si="92"/>
        <v>0.02016640812297278</v>
      </c>
      <c r="FY77" s="46">
        <f t="shared" si="127"/>
        <v>0.010153715978000282</v>
      </c>
      <c r="FZ77" s="46">
        <f>SUM(FS77:FY77)</f>
        <v>1</v>
      </c>
      <c r="GA77" s="84"/>
      <c r="GB77" s="45">
        <f t="shared" si="117"/>
        <v>-0.0356946179876801</v>
      </c>
      <c r="GC77" s="44">
        <f t="shared" si="118"/>
        <v>0.06924959408265052</v>
      </c>
      <c r="GD77" s="44">
        <f t="shared" si="119"/>
        <v>-0.025154520626706915</v>
      </c>
      <c r="GE77" s="46">
        <f t="shared" si="120"/>
        <v>0.008400455468263512</v>
      </c>
      <c r="GF77" s="44">
        <f t="shared" si="121"/>
        <v>-0.022882611878958237</v>
      </c>
      <c r="GG77" s="44">
        <f t="shared" si="122"/>
        <v>-0.0508574672707441</v>
      </c>
      <c r="GH77" s="44">
        <f t="shared" si="123"/>
        <v>0.017423406392679086</v>
      </c>
      <c r="GI77" s="44">
        <f t="shared" si="124"/>
        <v>0.02823286190993704</v>
      </c>
      <c r="GJ77" s="44">
        <f t="shared" si="125"/>
        <v>0.01341062258322864</v>
      </c>
      <c r="GK77" s="46">
        <f t="shared" si="126"/>
        <v>0.006272732795594132</v>
      </c>
      <c r="GL77" s="47"/>
      <c r="GM77" s="40"/>
      <c r="GN77" s="46">
        <f t="shared" si="128"/>
        <v>-0.06084913861438702</v>
      </c>
      <c r="GO77" s="46">
        <v>0.06924959408265052</v>
      </c>
      <c r="GP77" s="46">
        <f t="shared" si="129"/>
        <v>0.008400455468263505</v>
      </c>
    </row>
    <row r="78" spans="1:198" ht="12" hidden="1" outlineLevel="1" collapsed="1">
      <c r="A78" s="3">
        <v>367</v>
      </c>
      <c r="B78" s="1">
        <v>369</v>
      </c>
      <c r="D78" s="1">
        <v>333</v>
      </c>
      <c r="E78" s="7" t="s">
        <v>203</v>
      </c>
      <c r="F78" s="6" t="s">
        <v>204</v>
      </c>
      <c r="G78" s="8">
        <v>180228</v>
      </c>
      <c r="H78" s="9">
        <v>164652</v>
      </c>
      <c r="I78" s="10">
        <v>156821</v>
      </c>
      <c r="J78" s="6"/>
      <c r="K78" s="9">
        <v>23885</v>
      </c>
      <c r="L78" s="9"/>
      <c r="M78" s="9"/>
      <c r="N78" s="6">
        <v>23885</v>
      </c>
      <c r="O78" s="9">
        <v>51639</v>
      </c>
      <c r="P78" s="9">
        <v>4632</v>
      </c>
      <c r="Q78" s="9"/>
      <c r="R78" s="9">
        <v>56271</v>
      </c>
      <c r="S78" s="6">
        <v>80156</v>
      </c>
      <c r="T78" s="8"/>
      <c r="U78" s="9">
        <v>18256</v>
      </c>
      <c r="V78" s="9"/>
      <c r="W78" s="10"/>
      <c r="X78" s="9">
        <v>18256</v>
      </c>
      <c r="Y78" s="8"/>
      <c r="Z78" s="10">
        <v>20046</v>
      </c>
      <c r="AA78" s="6">
        <v>20046</v>
      </c>
      <c r="AB78" s="9"/>
      <c r="AC78" s="9">
        <v>25418</v>
      </c>
      <c r="AD78" s="6">
        <v>25418</v>
      </c>
      <c r="AE78" s="8"/>
      <c r="AF78" s="10">
        <v>10380</v>
      </c>
      <c r="AG78" s="6">
        <v>10380</v>
      </c>
      <c r="AH78" s="9">
        <v>284</v>
      </c>
      <c r="AI78" s="9">
        <v>1668</v>
      </c>
      <c r="AJ78" s="9"/>
      <c r="AK78" s="9"/>
      <c r="AL78" s="6">
        <v>1952</v>
      </c>
      <c r="AM78" s="8"/>
      <c r="AN78" s="9"/>
      <c r="AO78" s="9"/>
      <c r="AP78" s="9"/>
      <c r="AQ78" s="10">
        <v>613</v>
      </c>
      <c r="AR78" s="10">
        <v>613</v>
      </c>
      <c r="AS78" s="9"/>
      <c r="AT78" s="12">
        <v>0.15230740780890314</v>
      </c>
      <c r="AU78" s="11">
        <v>0.32928625630495917</v>
      </c>
      <c r="AV78" s="11">
        <v>0.029536860496999762</v>
      </c>
      <c r="AW78" s="13">
        <f t="shared" si="93"/>
        <v>0.5111305246108621</v>
      </c>
      <c r="AX78" s="11">
        <v>0.11641298040441013</v>
      </c>
      <c r="AY78" s="11">
        <v>0.12782726803170494</v>
      </c>
      <c r="AZ78" s="11">
        <v>0.16208288430758636</v>
      </c>
      <c r="BA78" s="11">
        <v>0.06619011484431295</v>
      </c>
      <c r="BB78" s="11">
        <v>0.010636330593479189</v>
      </c>
      <c r="BC78" s="13">
        <f t="shared" si="94"/>
        <v>0.00571989720764432</v>
      </c>
      <c r="BD78" s="13"/>
      <c r="BE78" s="6"/>
      <c r="BF78" s="6"/>
      <c r="BG78" s="9"/>
      <c r="BH78" s="9"/>
      <c r="BI78" s="6">
        <v>158023</v>
      </c>
      <c r="BJ78" s="6"/>
      <c r="BK78" s="9">
        <v>19270</v>
      </c>
      <c r="BL78" s="9">
        <v>50436</v>
      </c>
      <c r="BM78" s="9">
        <v>19126</v>
      </c>
      <c r="BN78" s="9">
        <v>0</v>
      </c>
      <c r="BO78" s="9">
        <v>18367</v>
      </c>
      <c r="BP78" s="9">
        <v>13653</v>
      </c>
      <c r="BQ78" s="9">
        <v>32005</v>
      </c>
      <c r="BR78" s="9">
        <v>2681</v>
      </c>
      <c r="BS78" s="9">
        <v>2058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427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6"/>
      <c r="CL78" s="8">
        <v>19126</v>
      </c>
      <c r="CM78" s="10">
        <v>50436</v>
      </c>
      <c r="CN78" s="9">
        <v>69562</v>
      </c>
      <c r="CO78" s="6">
        <v>2681</v>
      </c>
      <c r="CP78" s="6">
        <v>2058</v>
      </c>
      <c r="CQ78" s="6">
        <f t="shared" si="95"/>
        <v>0</v>
      </c>
      <c r="CR78" s="6">
        <f t="shared" si="96"/>
        <v>0</v>
      </c>
      <c r="CS78" s="9">
        <v>19270</v>
      </c>
      <c r="CT78" s="9">
        <v>18367</v>
      </c>
      <c r="CU78" s="9">
        <v>13653</v>
      </c>
      <c r="CV78" s="9"/>
      <c r="CW78" s="9">
        <v>32005</v>
      </c>
      <c r="CX78" s="6">
        <f t="shared" si="97"/>
        <v>427</v>
      </c>
      <c r="CY78" s="6"/>
      <c r="CZ78" s="66">
        <v>0.12103301418147991</v>
      </c>
      <c r="DA78" s="66">
        <v>0.3191687286027983</v>
      </c>
      <c r="DB78" s="66"/>
      <c r="DC78" s="14">
        <v>0.44020174278427826</v>
      </c>
      <c r="DD78" s="80">
        <v>0.12194427393480696</v>
      </c>
      <c r="DE78" s="80">
        <v>0.1162299158983186</v>
      </c>
      <c r="DF78" s="66">
        <v>0.2025338083696677</v>
      </c>
      <c r="DG78" s="15">
        <v>0.08639881536232068</v>
      </c>
      <c r="DH78" s="66">
        <v>0.016965884712984818</v>
      </c>
      <c r="DI78" s="14">
        <v>0</v>
      </c>
      <c r="DJ78" s="14">
        <v>0.013023420641299051</v>
      </c>
      <c r="DK78" s="80">
        <f t="shared" si="98"/>
        <v>0</v>
      </c>
      <c r="DL78" s="66">
        <f t="shared" si="82"/>
        <v>0</v>
      </c>
      <c r="DM78" s="14">
        <f t="shared" si="99"/>
        <v>0.002702138296323953</v>
      </c>
      <c r="DN78" s="9"/>
      <c r="DO78" s="80">
        <v>-0.031274393627423236</v>
      </c>
      <c r="DP78" s="15">
        <v>-0.010117527702160845</v>
      </c>
      <c r="DQ78" s="15">
        <f t="shared" si="100"/>
        <v>-0.029536860496999762</v>
      </c>
      <c r="DR78" s="15">
        <f t="shared" si="83"/>
        <v>-0.04139192132958408</v>
      </c>
      <c r="DS78" s="14">
        <f t="shared" si="79"/>
        <v>-0.07092878182658384</v>
      </c>
      <c r="DT78" s="15">
        <v>0.006329554119505629</v>
      </c>
      <c r="DU78" s="66">
        <v>0.00553129353039683</v>
      </c>
      <c r="DV78" s="14">
        <v>-0.011597352133386335</v>
      </c>
      <c r="DW78" s="66">
        <v>0.02020870051800773</v>
      </c>
      <c r="DX78" s="14">
        <v>0.008611348384621395</v>
      </c>
      <c r="DY78" s="15">
        <f t="shared" si="80"/>
        <v>0.04045092406208134</v>
      </c>
      <c r="DZ78" s="6"/>
      <c r="EA78" s="6"/>
      <c r="EB78" s="8">
        <f>SUM(EB79:EB83)</f>
        <v>184162</v>
      </c>
      <c r="EC78" s="8">
        <f>SUM(EC79:EC83)</f>
        <v>169170</v>
      </c>
      <c r="ED78" s="8">
        <f>SUM(ED79:ED83)</f>
        <v>161789</v>
      </c>
      <c r="EE78" s="8">
        <f>SUM(EE79:EE83)</f>
        <v>14409</v>
      </c>
      <c r="EF78" s="9">
        <f>SUM(EF79:EF83)</f>
        <v>12613</v>
      </c>
      <c r="EG78" s="9">
        <f>SUM(EG79:EG83)</f>
        <v>19463</v>
      </c>
      <c r="EH78" s="6">
        <f>SUM(EH79:EH83)</f>
        <v>18978</v>
      </c>
      <c r="EI78" s="8">
        <f>SUM(EI79:EI83)</f>
        <v>58533</v>
      </c>
      <c r="EJ78" s="9">
        <f>SUM(EJ79:EJ83)</f>
        <v>31198</v>
      </c>
      <c r="EK78" s="9">
        <f>SUM(EK79:EK83)</f>
        <v>4319</v>
      </c>
      <c r="EL78" s="9">
        <f>SUM(EL79:EL83)</f>
        <v>424</v>
      </c>
      <c r="EM78" s="10">
        <f>SUM(EM79:EM83)</f>
        <v>172</v>
      </c>
      <c r="EN78" s="6">
        <f>SUM(EN79:EN83)</f>
        <v>1446</v>
      </c>
      <c r="EO78" s="6">
        <f>SUM(EO79:EO83)</f>
        <v>99</v>
      </c>
      <c r="EP78" s="6">
        <f>SUM(EP79:EP83)</f>
        <v>135</v>
      </c>
      <c r="EQ78" s="6">
        <f>SUM(EQ79:EQ83)</f>
        <v>0</v>
      </c>
      <c r="ER78" s="6">
        <f>SUM(ER79:ER83)</f>
        <v>0</v>
      </c>
      <c r="ES78" s="6">
        <f>SUM(ES79:ES83)</f>
        <v>0</v>
      </c>
      <c r="ET78" s="6">
        <f>SUM(EL78:ES78)</f>
        <v>2276</v>
      </c>
      <c r="EU78" s="6">
        <f>SUM(EE78:EK78)+ET78</f>
        <v>161789</v>
      </c>
      <c r="EV78" s="6"/>
      <c r="EW78" s="12">
        <f t="shared" si="101"/>
        <v>0.089060442922572</v>
      </c>
      <c r="EX78" s="11">
        <f t="shared" si="102"/>
        <v>0.07795956461811372</v>
      </c>
      <c r="EY78" s="11">
        <f t="shared" si="103"/>
        <v>0.12029866060115335</v>
      </c>
      <c r="EZ78" s="13">
        <f t="shared" si="104"/>
        <v>0.11730092898775565</v>
      </c>
      <c r="FA78" s="80">
        <f t="shared" si="105"/>
        <v>0.36178602995259257</v>
      </c>
      <c r="FB78" s="66">
        <f t="shared" si="106"/>
        <v>0.19283140386552855</v>
      </c>
      <c r="FC78" s="66">
        <f t="shared" si="107"/>
        <v>0.026695263584050832</v>
      </c>
      <c r="FD78" s="66">
        <f t="shared" si="108"/>
        <v>0.002620697328001286</v>
      </c>
      <c r="FE78" s="15">
        <f t="shared" si="109"/>
        <v>0.0010631130670193895</v>
      </c>
      <c r="FF78" s="14">
        <f t="shared" si="110"/>
        <v>0.00893756683087231</v>
      </c>
      <c r="FG78" s="14">
        <f t="shared" si="111"/>
        <v>0.000611908102528602</v>
      </c>
      <c r="FH78" s="14">
        <f t="shared" si="112"/>
        <v>0.0008344201398117301</v>
      </c>
      <c r="FI78" s="14">
        <f t="shared" si="113"/>
        <v>0</v>
      </c>
      <c r="FJ78" s="14">
        <f t="shared" si="114"/>
        <v>0</v>
      </c>
      <c r="FK78" s="14">
        <f t="shared" si="115"/>
        <v>0</v>
      </c>
      <c r="FL78" s="14">
        <f>SUM(FD78:FK78)</f>
        <v>0.014067705468233316</v>
      </c>
      <c r="FM78" s="14">
        <f>SUM(EW78:FK78)</f>
        <v>1</v>
      </c>
      <c r="FN78" s="14">
        <f t="shared" si="116"/>
        <v>0.4397455945707063</v>
      </c>
      <c r="FO78" s="14"/>
      <c r="FP78" s="12">
        <f t="shared" si="84"/>
        <v>0.07795956461811372</v>
      </c>
      <c r="FQ78" s="11">
        <f t="shared" si="85"/>
        <v>0.36178602995259257</v>
      </c>
      <c r="FR78" s="11">
        <f t="shared" si="86"/>
        <v>0</v>
      </c>
      <c r="FS78" s="13">
        <f t="shared" si="87"/>
        <v>0.4397455945707063</v>
      </c>
      <c r="FT78" s="11">
        <f t="shared" si="88"/>
        <v>0.12029866060115335</v>
      </c>
      <c r="FU78" s="11">
        <f t="shared" si="89"/>
        <v>0.11730092898775565</v>
      </c>
      <c r="FV78" s="11">
        <f t="shared" si="90"/>
        <v>0.19283140386552855</v>
      </c>
      <c r="FW78" s="11">
        <f t="shared" si="91"/>
        <v>0.089060442922572</v>
      </c>
      <c r="FX78" s="11">
        <f t="shared" si="92"/>
        <v>0.026695263584050832</v>
      </c>
      <c r="FY78" s="13">
        <f t="shared" si="127"/>
        <v>0.014067705468233316</v>
      </c>
      <c r="FZ78" s="13">
        <f>SUM(FS78:FY78)</f>
        <v>1</v>
      </c>
      <c r="GA78" s="80"/>
      <c r="GB78" s="12">
        <f t="shared" si="117"/>
        <v>-0.07434784319078942</v>
      </c>
      <c r="GC78" s="11">
        <f t="shared" si="118"/>
        <v>0.0324997736476334</v>
      </c>
      <c r="GD78" s="11">
        <f t="shared" si="119"/>
        <v>-0.029536860496999762</v>
      </c>
      <c r="GE78" s="13">
        <f t="shared" si="120"/>
        <v>-0.07138493004015578</v>
      </c>
      <c r="GF78" s="11">
        <f t="shared" si="121"/>
        <v>0.0038856801967432214</v>
      </c>
      <c r="GG78" s="11">
        <f t="shared" si="122"/>
        <v>-0.010526339043949284</v>
      </c>
      <c r="GH78" s="11">
        <f t="shared" si="123"/>
        <v>0.030748519557942194</v>
      </c>
      <c r="GI78" s="11">
        <f t="shared" si="124"/>
        <v>0.022870328078259047</v>
      </c>
      <c r="GJ78" s="11">
        <f t="shared" si="125"/>
        <v>0.016058932990571644</v>
      </c>
      <c r="GK78" s="13">
        <f t="shared" si="126"/>
        <v>0.008347808260588997</v>
      </c>
      <c r="GL78" s="14"/>
      <c r="GM78" s="6"/>
      <c r="GN78" s="13">
        <f t="shared" si="128"/>
        <v>-0.10388470368778918</v>
      </c>
      <c r="GO78" s="13">
        <v>0.0324997736476334</v>
      </c>
      <c r="GP78" s="13">
        <f t="shared" si="129"/>
        <v>-0.07138493004015578</v>
      </c>
    </row>
    <row r="79" spans="1:198" ht="12" hidden="1" outlineLevel="2">
      <c r="A79" s="3">
        <v>368</v>
      </c>
      <c r="B79" s="1">
        <v>370</v>
      </c>
      <c r="C79" s="1">
        <v>1</v>
      </c>
      <c r="E79" s="147">
        <v>46003</v>
      </c>
      <c r="F79" s="40" t="s">
        <v>205</v>
      </c>
      <c r="G79" s="42">
        <v>36198</v>
      </c>
      <c r="H79" s="41">
        <v>33069</v>
      </c>
      <c r="I79" s="43">
        <v>31690</v>
      </c>
      <c r="J79" s="40"/>
      <c r="K79" s="41">
        <v>5252</v>
      </c>
      <c r="L79" s="41"/>
      <c r="M79" s="41"/>
      <c r="N79" s="40">
        <v>5252</v>
      </c>
      <c r="O79" s="41">
        <v>11569</v>
      </c>
      <c r="P79" s="41">
        <v>924</v>
      </c>
      <c r="Q79" s="41"/>
      <c r="R79" s="41">
        <v>12493</v>
      </c>
      <c r="S79" s="40">
        <v>17745</v>
      </c>
      <c r="T79" s="42"/>
      <c r="U79" s="41">
        <v>2919</v>
      </c>
      <c r="V79" s="41"/>
      <c r="W79" s="43"/>
      <c r="X79" s="41">
        <v>2919</v>
      </c>
      <c r="Y79" s="42"/>
      <c r="Z79" s="43">
        <v>3119</v>
      </c>
      <c r="AA79" s="40">
        <v>3119</v>
      </c>
      <c r="AB79" s="41"/>
      <c r="AC79" s="41">
        <v>5564</v>
      </c>
      <c r="AD79" s="40">
        <v>5564</v>
      </c>
      <c r="AE79" s="42"/>
      <c r="AF79" s="43">
        <v>1929</v>
      </c>
      <c r="AG79" s="40">
        <v>1929</v>
      </c>
      <c r="AH79" s="41">
        <v>43</v>
      </c>
      <c r="AI79" s="41">
        <v>258</v>
      </c>
      <c r="AJ79" s="41"/>
      <c r="AK79" s="41"/>
      <c r="AL79" s="40">
        <v>301</v>
      </c>
      <c r="AM79" s="42"/>
      <c r="AN79" s="41"/>
      <c r="AO79" s="41"/>
      <c r="AP79" s="41"/>
      <c r="AQ79" s="43">
        <v>113</v>
      </c>
      <c r="AR79" s="43">
        <v>113</v>
      </c>
      <c r="AS79" s="41"/>
      <c r="AT79" s="45">
        <v>0.16573051435784159</v>
      </c>
      <c r="AU79" s="44">
        <v>0.36506784474597664</v>
      </c>
      <c r="AV79" s="44">
        <v>0.029157462922057432</v>
      </c>
      <c r="AW79" s="46">
        <f t="shared" si="93"/>
        <v>0.5599558220258757</v>
      </c>
      <c r="AX79" s="44">
        <v>0.09211107604922689</v>
      </c>
      <c r="AY79" s="44">
        <v>0.09842221520984537</v>
      </c>
      <c r="AZ79" s="44">
        <v>0.17557589144840643</v>
      </c>
      <c r="BA79" s="44">
        <v>0.06087093720416535</v>
      </c>
      <c r="BB79" s="44">
        <v>0.008141369517197855</v>
      </c>
      <c r="BC79" s="46">
        <f t="shared" si="94"/>
        <v>0.004922688545282328</v>
      </c>
      <c r="BD79" s="46"/>
      <c r="BE79" s="40"/>
      <c r="BF79" s="40"/>
      <c r="BG79" s="18"/>
      <c r="BH79" s="18"/>
      <c r="BI79" s="19">
        <v>32172</v>
      </c>
      <c r="BJ79" s="40"/>
      <c r="BK79" s="18">
        <v>3389</v>
      </c>
      <c r="BL79" s="18">
        <v>11924</v>
      </c>
      <c r="BM79" s="18">
        <v>3800</v>
      </c>
      <c r="BN79" s="18">
        <v>0</v>
      </c>
      <c r="BO79" s="18">
        <v>2044</v>
      </c>
      <c r="BP79" s="18">
        <v>2762</v>
      </c>
      <c r="BQ79" s="18">
        <v>7411</v>
      </c>
      <c r="BR79" s="18">
        <v>382</v>
      </c>
      <c r="BS79" s="18">
        <v>400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60</v>
      </c>
      <c r="CB79" s="18"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9"/>
      <c r="CL79" s="17">
        <v>3800</v>
      </c>
      <c r="CM79" s="20">
        <v>11924</v>
      </c>
      <c r="CN79" s="18">
        <v>15724</v>
      </c>
      <c r="CO79" s="19">
        <v>382</v>
      </c>
      <c r="CP79" s="19">
        <v>400</v>
      </c>
      <c r="CQ79" s="19">
        <f t="shared" si="95"/>
        <v>0</v>
      </c>
      <c r="CR79" s="19">
        <f t="shared" si="96"/>
        <v>0</v>
      </c>
      <c r="CS79" s="18">
        <v>3389</v>
      </c>
      <c r="CT79" s="18">
        <v>2044</v>
      </c>
      <c r="CU79" s="18">
        <v>2762</v>
      </c>
      <c r="CV79" s="18"/>
      <c r="CW79" s="18">
        <v>7411</v>
      </c>
      <c r="CX79" s="19">
        <f t="shared" si="97"/>
        <v>60</v>
      </c>
      <c r="CY79" s="40"/>
      <c r="CZ79" s="58">
        <v>0.11811513116996146</v>
      </c>
      <c r="DA79" s="58">
        <v>0.37063284843963695</v>
      </c>
      <c r="DB79" s="58"/>
      <c r="DC79" s="49">
        <v>0.4887479796095984</v>
      </c>
      <c r="DD79" s="82">
        <v>0.10534004724605246</v>
      </c>
      <c r="DE79" s="82">
        <v>0.06353350739773717</v>
      </c>
      <c r="DF79" s="58">
        <v>0.2303555887106801</v>
      </c>
      <c r="DG79" s="26">
        <v>0.08585105060300882</v>
      </c>
      <c r="DH79" s="58">
        <v>0.011873678975506652</v>
      </c>
      <c r="DI79" s="49">
        <v>0</v>
      </c>
      <c r="DJ79" s="49">
        <v>0.012433171702101207</v>
      </c>
      <c r="DK79" s="82">
        <f t="shared" si="98"/>
        <v>0</v>
      </c>
      <c r="DL79" s="58">
        <f t="shared" si="82"/>
        <v>0</v>
      </c>
      <c r="DM79" s="49">
        <f t="shared" si="99"/>
        <v>0.001864975755315181</v>
      </c>
      <c r="DN79" s="41"/>
      <c r="DO79" s="82">
        <v>-0.047615383187880125</v>
      </c>
      <c r="DP79" s="26">
        <v>0.005565003693660309</v>
      </c>
      <c r="DQ79" s="26">
        <f t="shared" si="100"/>
        <v>-0.029157462922057432</v>
      </c>
      <c r="DR79" s="48">
        <f t="shared" si="83"/>
        <v>-0.042050379494219824</v>
      </c>
      <c r="DS79" s="14">
        <f t="shared" si="79"/>
        <v>-0.07120784241627726</v>
      </c>
      <c r="DT79" s="26">
        <v>0.003732309458308797</v>
      </c>
      <c r="DU79" s="58">
        <v>0.013228971196825576</v>
      </c>
      <c r="DV79" s="49">
        <v>-0.034888707812108205</v>
      </c>
      <c r="DW79" s="58">
        <v>0.02498011339884347</v>
      </c>
      <c r="DX79" s="49">
        <v>-0.009908594413264735</v>
      </c>
      <c r="DY79" s="26">
        <f t="shared" si="80"/>
        <v>0.05477969726227366</v>
      </c>
      <c r="DZ79" s="40"/>
      <c r="EA79" s="40"/>
      <c r="EB79" s="42">
        <v>36854</v>
      </c>
      <c r="EC79" s="42">
        <v>33950</v>
      </c>
      <c r="ED79" s="42">
        <v>32671</v>
      </c>
      <c r="EE79" s="42">
        <v>2776</v>
      </c>
      <c r="EF79" s="41">
        <v>2761</v>
      </c>
      <c r="EG79" s="41">
        <v>3038</v>
      </c>
      <c r="EH79" s="40">
        <v>2965</v>
      </c>
      <c r="EI79" s="42">
        <v>13098</v>
      </c>
      <c r="EJ79" s="41">
        <v>6796</v>
      </c>
      <c r="EK79" s="41">
        <v>842</v>
      </c>
      <c r="EL79" s="41">
        <v>85</v>
      </c>
      <c r="EM79" s="43">
        <v>38</v>
      </c>
      <c r="EN79" s="40">
        <v>226</v>
      </c>
      <c r="EO79" s="40">
        <v>21</v>
      </c>
      <c r="EP79" s="40">
        <v>25</v>
      </c>
      <c r="EQ79" s="40"/>
      <c r="ER79" s="40"/>
      <c r="ES79" s="40"/>
      <c r="ET79" s="40">
        <f>SUM(EL79:ES79)</f>
        <v>395</v>
      </c>
      <c r="EU79" s="40">
        <f>SUM(EE79:EK79)+ET79</f>
        <v>32671</v>
      </c>
      <c r="EV79" s="40"/>
      <c r="EW79" s="45">
        <f t="shared" si="101"/>
        <v>0.08496832052890943</v>
      </c>
      <c r="EX79" s="44">
        <f t="shared" si="102"/>
        <v>0.08450919775948089</v>
      </c>
      <c r="EY79" s="44">
        <f t="shared" si="103"/>
        <v>0.09298766490159469</v>
      </c>
      <c r="EZ79" s="46">
        <f t="shared" si="104"/>
        <v>0.0907532674237091</v>
      </c>
      <c r="FA79" s="84">
        <f t="shared" si="105"/>
        <v>0.40090600226500567</v>
      </c>
      <c r="FB79" s="57">
        <f t="shared" si="106"/>
        <v>0.20801322273575953</v>
      </c>
      <c r="FC79" s="57">
        <f t="shared" si="107"/>
        <v>0.02577209145725567</v>
      </c>
      <c r="FD79" s="57">
        <f t="shared" si="108"/>
        <v>0.0026016956934284225</v>
      </c>
      <c r="FE79" s="48">
        <f t="shared" si="109"/>
        <v>0.001163111015885648</v>
      </c>
      <c r="FF79" s="47">
        <f t="shared" si="110"/>
        <v>0.006917449726056748</v>
      </c>
      <c r="FG79" s="47">
        <f t="shared" si="111"/>
        <v>0.0006427718771999633</v>
      </c>
      <c r="FH79" s="47">
        <f t="shared" si="112"/>
        <v>0.000765204615714242</v>
      </c>
      <c r="FI79" s="47">
        <f t="shared" si="113"/>
        <v>0</v>
      </c>
      <c r="FJ79" s="47">
        <f t="shared" si="114"/>
        <v>0</v>
      </c>
      <c r="FK79" s="47">
        <f t="shared" si="115"/>
        <v>0</v>
      </c>
      <c r="FL79" s="47">
        <f>SUM(FD79:FK79)</f>
        <v>0.012090232928285025</v>
      </c>
      <c r="FM79" s="47">
        <f>SUM(EW79:FK79)</f>
        <v>1</v>
      </c>
      <c r="FN79" s="47">
        <f t="shared" si="116"/>
        <v>0.48541520002448657</v>
      </c>
      <c r="FO79" s="47"/>
      <c r="FP79" s="45">
        <f t="shared" si="84"/>
        <v>0.08450919775948089</v>
      </c>
      <c r="FQ79" s="44">
        <f t="shared" si="85"/>
        <v>0.40090600226500567</v>
      </c>
      <c r="FR79" s="44">
        <f t="shared" si="86"/>
        <v>0</v>
      </c>
      <c r="FS79" s="46">
        <f t="shared" si="87"/>
        <v>0.48541520002448657</v>
      </c>
      <c r="FT79" s="44">
        <f t="shared" si="88"/>
        <v>0.09298766490159469</v>
      </c>
      <c r="FU79" s="44">
        <f t="shared" si="89"/>
        <v>0.0907532674237091</v>
      </c>
      <c r="FV79" s="44">
        <f t="shared" si="90"/>
        <v>0.20801322273575953</v>
      </c>
      <c r="FW79" s="44">
        <f t="shared" si="91"/>
        <v>0.08496832052890943</v>
      </c>
      <c r="FX79" s="44">
        <f t="shared" si="92"/>
        <v>0.02577209145725567</v>
      </c>
      <c r="FY79" s="46">
        <f t="shared" si="127"/>
        <v>0.012090232928285025</v>
      </c>
      <c r="FZ79" s="46">
        <f>SUM(FS79:FY79)</f>
        <v>1</v>
      </c>
      <c r="GA79" s="84"/>
      <c r="GB79" s="45">
        <f t="shared" si="117"/>
        <v>-0.0812213165983607</v>
      </c>
      <c r="GC79" s="44">
        <f t="shared" si="118"/>
        <v>0.035838157519029024</v>
      </c>
      <c r="GD79" s="44">
        <f t="shared" si="119"/>
        <v>-0.029157462922057432</v>
      </c>
      <c r="GE79" s="46">
        <f t="shared" si="120"/>
        <v>-0.07454062200138911</v>
      </c>
      <c r="GF79" s="44">
        <f t="shared" si="121"/>
        <v>0.0008765888523677989</v>
      </c>
      <c r="GG79" s="44">
        <f t="shared" si="122"/>
        <v>-0.0076689477861362765</v>
      </c>
      <c r="GH79" s="44">
        <f t="shared" si="123"/>
        <v>0.0324373312873531</v>
      </c>
      <c r="GI79" s="44">
        <f t="shared" si="124"/>
        <v>0.02409738332474408</v>
      </c>
      <c r="GJ79" s="44">
        <f t="shared" si="125"/>
        <v>0.01763072194005782</v>
      </c>
      <c r="GK79" s="46">
        <f t="shared" si="126"/>
        <v>0.007167544383002697</v>
      </c>
      <c r="GL79" s="47"/>
      <c r="GM79" s="40"/>
      <c r="GN79" s="46">
        <f t="shared" si="128"/>
        <v>-0.11037877952041814</v>
      </c>
      <c r="GO79" s="46">
        <v>0.035838157519029024</v>
      </c>
      <c r="GP79" s="46">
        <f t="shared" si="129"/>
        <v>-0.07454062200138911</v>
      </c>
    </row>
    <row r="80" spans="1:198" ht="12" hidden="1" outlineLevel="2">
      <c r="A80" s="3">
        <v>370</v>
      </c>
      <c r="B80" s="1">
        <v>372</v>
      </c>
      <c r="C80" s="1">
        <v>1</v>
      </c>
      <c r="E80" s="147">
        <v>46014</v>
      </c>
      <c r="F80" s="40" t="s">
        <v>206</v>
      </c>
      <c r="G80" s="42">
        <v>29012</v>
      </c>
      <c r="H80" s="41">
        <v>26864</v>
      </c>
      <c r="I80" s="43">
        <v>25368</v>
      </c>
      <c r="J80" s="40"/>
      <c r="K80" s="41">
        <v>3386</v>
      </c>
      <c r="L80" s="41"/>
      <c r="M80" s="41"/>
      <c r="N80" s="40">
        <v>3386</v>
      </c>
      <c r="O80" s="41">
        <v>6904</v>
      </c>
      <c r="P80" s="41">
        <v>723</v>
      </c>
      <c r="Q80" s="41"/>
      <c r="R80" s="41">
        <v>7627</v>
      </c>
      <c r="S80" s="40">
        <v>11013</v>
      </c>
      <c r="T80" s="42"/>
      <c r="U80" s="41">
        <v>4802</v>
      </c>
      <c r="V80" s="41"/>
      <c r="W80" s="43"/>
      <c r="X80" s="41">
        <v>4802</v>
      </c>
      <c r="Y80" s="42"/>
      <c r="Z80" s="43">
        <v>3244</v>
      </c>
      <c r="AA80" s="40">
        <v>3244</v>
      </c>
      <c r="AB80" s="41"/>
      <c r="AC80" s="41">
        <v>4025</v>
      </c>
      <c r="AD80" s="40">
        <v>4025</v>
      </c>
      <c r="AE80" s="42"/>
      <c r="AF80" s="43">
        <v>1830</v>
      </c>
      <c r="AG80" s="40">
        <v>1830</v>
      </c>
      <c r="AH80" s="41">
        <v>62</v>
      </c>
      <c r="AI80" s="41">
        <v>277</v>
      </c>
      <c r="AJ80" s="41"/>
      <c r="AK80" s="41"/>
      <c r="AL80" s="40">
        <v>339</v>
      </c>
      <c r="AM80" s="42"/>
      <c r="AN80" s="41"/>
      <c r="AO80" s="41"/>
      <c r="AP80" s="41"/>
      <c r="AQ80" s="43">
        <v>115</v>
      </c>
      <c r="AR80" s="43">
        <v>115</v>
      </c>
      <c r="AS80" s="41"/>
      <c r="AT80" s="45">
        <v>0.13347524440239672</v>
      </c>
      <c r="AU80" s="44">
        <v>0.272153894670451</v>
      </c>
      <c r="AV80" s="44">
        <v>0.028500473036896876</v>
      </c>
      <c r="AW80" s="46">
        <f t="shared" si="93"/>
        <v>0.4341296121097446</v>
      </c>
      <c r="AX80" s="44">
        <v>0.18929359823399558</v>
      </c>
      <c r="AY80" s="44">
        <v>0.12787764112267425</v>
      </c>
      <c r="AZ80" s="44">
        <v>0.1586644591611479</v>
      </c>
      <c r="BA80" s="44">
        <v>0.07213812677388837</v>
      </c>
      <c r="BB80" s="44">
        <v>0.010919268369599496</v>
      </c>
      <c r="BC80" s="46">
        <f t="shared" si="94"/>
        <v>0.006977294228949993</v>
      </c>
      <c r="BD80" s="46"/>
      <c r="BE80" s="40"/>
      <c r="BF80" s="40"/>
      <c r="BG80" s="18"/>
      <c r="BH80" s="18"/>
      <c r="BI80" s="19">
        <v>25933</v>
      </c>
      <c r="BJ80" s="40"/>
      <c r="BK80" s="18">
        <v>7001</v>
      </c>
      <c r="BL80" s="18">
        <v>6049</v>
      </c>
      <c r="BM80" s="18">
        <v>2559</v>
      </c>
      <c r="BN80" s="18">
        <v>0</v>
      </c>
      <c r="BO80" s="18">
        <v>2443</v>
      </c>
      <c r="BP80" s="18">
        <v>2462</v>
      </c>
      <c r="BQ80" s="18">
        <v>4616</v>
      </c>
      <c r="BR80" s="18">
        <v>465</v>
      </c>
      <c r="BS80" s="18">
        <v>267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0</v>
      </c>
      <c r="CA80" s="18">
        <v>71</v>
      </c>
      <c r="CB80" s="18">
        <v>0</v>
      </c>
      <c r="CC80" s="18">
        <v>0</v>
      </c>
      <c r="CD80" s="18">
        <v>0</v>
      </c>
      <c r="CE80" s="18">
        <v>0</v>
      </c>
      <c r="CF80" s="18">
        <v>0</v>
      </c>
      <c r="CG80" s="18">
        <v>0</v>
      </c>
      <c r="CH80" s="18">
        <v>0</v>
      </c>
      <c r="CI80" s="18">
        <v>0</v>
      </c>
      <c r="CJ80" s="18">
        <v>0</v>
      </c>
      <c r="CK80" s="19"/>
      <c r="CL80" s="17">
        <v>2559</v>
      </c>
      <c r="CM80" s="20">
        <v>6049</v>
      </c>
      <c r="CN80" s="18">
        <v>8608</v>
      </c>
      <c r="CO80" s="19">
        <v>465</v>
      </c>
      <c r="CP80" s="19">
        <v>267</v>
      </c>
      <c r="CQ80" s="19">
        <f t="shared" si="95"/>
        <v>0</v>
      </c>
      <c r="CR80" s="19">
        <f t="shared" si="96"/>
        <v>0</v>
      </c>
      <c r="CS80" s="18">
        <v>7001</v>
      </c>
      <c r="CT80" s="18">
        <v>2443</v>
      </c>
      <c r="CU80" s="18">
        <v>2462</v>
      </c>
      <c r="CV80" s="18"/>
      <c r="CW80" s="18">
        <v>4616</v>
      </c>
      <c r="CX80" s="19">
        <f t="shared" si="97"/>
        <v>71</v>
      </c>
      <c r="CY80" s="40"/>
      <c r="CZ80" s="58">
        <v>0.09867736089152816</v>
      </c>
      <c r="DA80" s="58">
        <v>0.23325492615586318</v>
      </c>
      <c r="DB80" s="58"/>
      <c r="DC80" s="49">
        <v>0.33193228704739136</v>
      </c>
      <c r="DD80" s="82">
        <v>0.2699649095746732</v>
      </c>
      <c r="DE80" s="82">
        <v>0.09420429568503451</v>
      </c>
      <c r="DF80" s="58">
        <v>0.1779971464928855</v>
      </c>
      <c r="DG80" s="26">
        <v>0.09493695291713261</v>
      </c>
      <c r="DH80" s="58">
        <v>0.01793082173292716</v>
      </c>
      <c r="DI80" s="49">
        <v>0</v>
      </c>
      <c r="DJ80" s="49">
        <v>0.010295762156325917</v>
      </c>
      <c r="DK80" s="82">
        <f t="shared" si="98"/>
        <v>0</v>
      </c>
      <c r="DL80" s="58">
        <f t="shared" si="82"/>
        <v>0</v>
      </c>
      <c r="DM80" s="49">
        <f t="shared" si="99"/>
        <v>0.002737824393629738</v>
      </c>
      <c r="DN80" s="41"/>
      <c r="DO80" s="82">
        <v>-0.03479788351086856</v>
      </c>
      <c r="DP80" s="26">
        <v>-0.038898968514587795</v>
      </c>
      <c r="DQ80" s="26">
        <f t="shared" si="100"/>
        <v>-0.028500473036896876</v>
      </c>
      <c r="DR80" s="48">
        <f t="shared" si="83"/>
        <v>-0.07369685202545635</v>
      </c>
      <c r="DS80" s="14">
        <f t="shared" si="79"/>
        <v>-0.10219732506235323</v>
      </c>
      <c r="DT80" s="26">
        <v>0.007011553363327663</v>
      </c>
      <c r="DU80" s="58">
        <v>0.08067131134067759</v>
      </c>
      <c r="DV80" s="49">
        <v>-0.03367334543763974</v>
      </c>
      <c r="DW80" s="58">
        <v>0.022798826143244244</v>
      </c>
      <c r="DX80" s="49">
        <v>-0.010874519294395493</v>
      </c>
      <c r="DY80" s="26">
        <f t="shared" si="80"/>
        <v>0.019332687331737597</v>
      </c>
      <c r="DZ80" s="40"/>
      <c r="EA80" s="40"/>
      <c r="EB80" s="42">
        <v>29736</v>
      </c>
      <c r="EC80" s="42">
        <v>27712</v>
      </c>
      <c r="ED80" s="42">
        <v>26314</v>
      </c>
      <c r="EE80" s="42">
        <v>2555</v>
      </c>
      <c r="EF80" s="41">
        <v>1632</v>
      </c>
      <c r="EG80" s="41">
        <v>4957</v>
      </c>
      <c r="EH80" s="40">
        <v>3124</v>
      </c>
      <c r="EI80" s="42">
        <v>7710</v>
      </c>
      <c r="EJ80" s="41">
        <v>5291</v>
      </c>
      <c r="EK80" s="41">
        <v>690</v>
      </c>
      <c r="EL80" s="41">
        <v>75</v>
      </c>
      <c r="EM80" s="43">
        <v>26</v>
      </c>
      <c r="EN80" s="40">
        <v>222</v>
      </c>
      <c r="EO80" s="40">
        <v>14</v>
      </c>
      <c r="EP80" s="40">
        <v>18</v>
      </c>
      <c r="EQ80" s="40"/>
      <c r="ER80" s="40"/>
      <c r="ES80" s="40"/>
      <c r="ET80" s="40">
        <f>SUM(EL80:ES80)</f>
        <v>355</v>
      </c>
      <c r="EU80" s="40">
        <f>SUM(EE80:EK80)+ET80</f>
        <v>26314</v>
      </c>
      <c r="EV80" s="40"/>
      <c r="EW80" s="45">
        <f t="shared" si="101"/>
        <v>0.09709660256897469</v>
      </c>
      <c r="EX80" s="44">
        <f t="shared" si="102"/>
        <v>0.062020217374781486</v>
      </c>
      <c r="EY80" s="44">
        <f t="shared" si="103"/>
        <v>0.18837880975906363</v>
      </c>
      <c r="EZ80" s="46">
        <f t="shared" si="104"/>
        <v>0.11872007296496162</v>
      </c>
      <c r="FA80" s="84">
        <f t="shared" si="105"/>
        <v>0.29299992399483166</v>
      </c>
      <c r="FB80" s="57">
        <f t="shared" si="106"/>
        <v>0.2010716728737554</v>
      </c>
      <c r="FC80" s="57">
        <f t="shared" si="107"/>
        <v>0.026221783081249526</v>
      </c>
      <c r="FD80" s="57">
        <f t="shared" si="108"/>
        <v>0.002850193813179296</v>
      </c>
      <c r="FE80" s="48">
        <f t="shared" si="109"/>
        <v>0.0009880671885688227</v>
      </c>
      <c r="FF80" s="47">
        <f t="shared" si="110"/>
        <v>0.008436573687010717</v>
      </c>
      <c r="FG80" s="47">
        <f t="shared" si="111"/>
        <v>0.0005320361784601353</v>
      </c>
      <c r="FH80" s="47">
        <f t="shared" si="112"/>
        <v>0.000684046515163031</v>
      </c>
      <c r="FI80" s="47">
        <f t="shared" si="113"/>
        <v>0</v>
      </c>
      <c r="FJ80" s="47">
        <f t="shared" si="114"/>
        <v>0</v>
      </c>
      <c r="FK80" s="47">
        <f t="shared" si="115"/>
        <v>0</v>
      </c>
      <c r="FL80" s="47">
        <f>SUM(FD80:FK80)</f>
        <v>0.013490917382382003</v>
      </c>
      <c r="FM80" s="47">
        <f>SUM(EW80:FK80)</f>
        <v>1</v>
      </c>
      <c r="FN80" s="47">
        <f t="shared" si="116"/>
        <v>0.35502014136961313</v>
      </c>
      <c r="FO80" s="47"/>
      <c r="FP80" s="45">
        <f t="shared" si="84"/>
        <v>0.062020217374781486</v>
      </c>
      <c r="FQ80" s="44">
        <f t="shared" si="85"/>
        <v>0.29299992399483166</v>
      </c>
      <c r="FR80" s="44">
        <f t="shared" si="86"/>
        <v>0</v>
      </c>
      <c r="FS80" s="46">
        <f t="shared" si="87"/>
        <v>0.35502014136961313</v>
      </c>
      <c r="FT80" s="44">
        <f t="shared" si="88"/>
        <v>0.18837880975906363</v>
      </c>
      <c r="FU80" s="44">
        <f t="shared" si="89"/>
        <v>0.11872007296496162</v>
      </c>
      <c r="FV80" s="44">
        <f t="shared" si="90"/>
        <v>0.2010716728737554</v>
      </c>
      <c r="FW80" s="44">
        <f t="shared" si="91"/>
        <v>0.09709660256897469</v>
      </c>
      <c r="FX80" s="44">
        <f t="shared" si="92"/>
        <v>0.026221783081249526</v>
      </c>
      <c r="FY80" s="46">
        <f t="shared" si="127"/>
        <v>0.013490917382382003</v>
      </c>
      <c r="FZ80" s="46">
        <f>SUM(FS80:FY80)</f>
        <v>0.9999999999999999</v>
      </c>
      <c r="GA80" s="84"/>
      <c r="GB80" s="45">
        <f t="shared" si="117"/>
        <v>-0.07145502702761523</v>
      </c>
      <c r="GC80" s="44">
        <f t="shared" si="118"/>
        <v>0.020846029324380677</v>
      </c>
      <c r="GD80" s="44">
        <f t="shared" si="119"/>
        <v>-0.028500473036896876</v>
      </c>
      <c r="GE80" s="46">
        <f t="shared" si="120"/>
        <v>-0.07910947074013147</v>
      </c>
      <c r="GF80" s="44">
        <f t="shared" si="121"/>
        <v>-0.0009147884749319546</v>
      </c>
      <c r="GG80" s="44">
        <f t="shared" si="122"/>
        <v>-0.009157568157712626</v>
      </c>
      <c r="GH80" s="44">
        <f t="shared" si="123"/>
        <v>0.0424072137126075</v>
      </c>
      <c r="GI80" s="44">
        <f t="shared" si="124"/>
        <v>0.024958475795086324</v>
      </c>
      <c r="GJ80" s="44">
        <f t="shared" si="125"/>
        <v>0.01530251471165003</v>
      </c>
      <c r="GK80" s="46">
        <f t="shared" si="126"/>
        <v>0.00651362315343201</v>
      </c>
      <c r="GL80" s="47"/>
      <c r="GM80" s="40"/>
      <c r="GN80" s="46">
        <f t="shared" si="128"/>
        <v>-0.0999555000645121</v>
      </c>
      <c r="GO80" s="46">
        <v>0.020846029324380677</v>
      </c>
      <c r="GP80" s="46">
        <f t="shared" si="129"/>
        <v>-0.07910947074013143</v>
      </c>
    </row>
    <row r="81" spans="1:198" ht="12" hidden="1" outlineLevel="2">
      <c r="A81" s="3">
        <v>372</v>
      </c>
      <c r="B81" s="1">
        <v>374</v>
      </c>
      <c r="C81" s="1">
        <v>1</v>
      </c>
      <c r="E81" s="147">
        <v>46020</v>
      </c>
      <c r="F81" s="40" t="s">
        <v>207</v>
      </c>
      <c r="G81" s="42">
        <v>27296</v>
      </c>
      <c r="H81" s="41">
        <v>25137</v>
      </c>
      <c r="I81" s="43">
        <v>23831</v>
      </c>
      <c r="J81" s="40"/>
      <c r="K81" s="41">
        <v>3592</v>
      </c>
      <c r="L81" s="41"/>
      <c r="M81" s="41"/>
      <c r="N81" s="40">
        <v>3592</v>
      </c>
      <c r="O81" s="41">
        <v>7998</v>
      </c>
      <c r="P81" s="41">
        <v>827</v>
      </c>
      <c r="Q81" s="41"/>
      <c r="R81" s="41">
        <v>8825</v>
      </c>
      <c r="S81" s="40">
        <v>12417</v>
      </c>
      <c r="T81" s="42"/>
      <c r="U81" s="41">
        <v>2380</v>
      </c>
      <c r="V81" s="41"/>
      <c r="W81" s="43"/>
      <c r="X81" s="41">
        <v>2380</v>
      </c>
      <c r="Y81" s="42"/>
      <c r="Z81" s="43">
        <v>2501</v>
      </c>
      <c r="AA81" s="40">
        <v>2501</v>
      </c>
      <c r="AB81" s="41"/>
      <c r="AC81" s="41">
        <v>4655</v>
      </c>
      <c r="AD81" s="40">
        <v>4655</v>
      </c>
      <c r="AE81" s="42"/>
      <c r="AF81" s="43">
        <v>1478</v>
      </c>
      <c r="AG81" s="40">
        <v>1478</v>
      </c>
      <c r="AH81" s="41">
        <v>47</v>
      </c>
      <c r="AI81" s="41">
        <v>231</v>
      </c>
      <c r="AJ81" s="41"/>
      <c r="AK81" s="41"/>
      <c r="AL81" s="40">
        <v>278</v>
      </c>
      <c r="AM81" s="42"/>
      <c r="AN81" s="41"/>
      <c r="AO81" s="41"/>
      <c r="AP81" s="41"/>
      <c r="AQ81" s="43">
        <v>122</v>
      </c>
      <c r="AR81" s="43">
        <v>122</v>
      </c>
      <c r="AS81" s="41"/>
      <c r="AT81" s="45">
        <v>0.15072804330493894</v>
      </c>
      <c r="AU81" s="44">
        <v>0.3356132768243045</v>
      </c>
      <c r="AV81" s="44">
        <v>0.034702698166254035</v>
      </c>
      <c r="AW81" s="46">
        <f t="shared" si="93"/>
        <v>0.5210440182954974</v>
      </c>
      <c r="AX81" s="44">
        <v>0.09986991733456423</v>
      </c>
      <c r="AY81" s="44">
        <v>0.10494733750157358</v>
      </c>
      <c r="AZ81" s="44">
        <v>0.19533380890436827</v>
      </c>
      <c r="BA81" s="44">
        <v>0.06202005790776719</v>
      </c>
      <c r="BB81" s="44">
        <v>0.00969325668247241</v>
      </c>
      <c r="BC81" s="46">
        <f t="shared" si="94"/>
        <v>0.007091603373756916</v>
      </c>
      <c r="BD81" s="46"/>
      <c r="BE81" s="40"/>
      <c r="BF81" s="40"/>
      <c r="BG81" s="18"/>
      <c r="BH81" s="18"/>
      <c r="BI81" s="19">
        <v>24433</v>
      </c>
      <c r="BJ81" s="40"/>
      <c r="BK81" s="18">
        <v>1847</v>
      </c>
      <c r="BL81" s="18">
        <v>8065</v>
      </c>
      <c r="BM81" s="18">
        <v>3180</v>
      </c>
      <c r="BN81" s="18">
        <v>0</v>
      </c>
      <c r="BO81" s="18">
        <v>2230</v>
      </c>
      <c r="BP81" s="18">
        <v>2093</v>
      </c>
      <c r="BQ81" s="18">
        <v>6178</v>
      </c>
      <c r="BR81" s="18">
        <v>356</v>
      </c>
      <c r="BS81" s="18">
        <v>383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0</v>
      </c>
      <c r="BZ81" s="18">
        <v>0</v>
      </c>
      <c r="CA81" s="18">
        <v>101</v>
      </c>
      <c r="CB81" s="18">
        <v>0</v>
      </c>
      <c r="CC81" s="18">
        <v>0</v>
      </c>
      <c r="CD81" s="18">
        <v>0</v>
      </c>
      <c r="CE81" s="18">
        <v>0</v>
      </c>
      <c r="CF81" s="18">
        <v>0</v>
      </c>
      <c r="CG81" s="18">
        <v>0</v>
      </c>
      <c r="CH81" s="18">
        <v>0</v>
      </c>
      <c r="CI81" s="18">
        <v>0</v>
      </c>
      <c r="CJ81" s="18">
        <v>0</v>
      </c>
      <c r="CK81" s="19"/>
      <c r="CL81" s="17">
        <v>3180</v>
      </c>
      <c r="CM81" s="20">
        <v>8065</v>
      </c>
      <c r="CN81" s="18">
        <v>11245</v>
      </c>
      <c r="CO81" s="19">
        <v>356</v>
      </c>
      <c r="CP81" s="19">
        <v>383</v>
      </c>
      <c r="CQ81" s="19">
        <f t="shared" si="95"/>
        <v>0</v>
      </c>
      <c r="CR81" s="19">
        <f t="shared" si="96"/>
        <v>0</v>
      </c>
      <c r="CS81" s="18">
        <v>1847</v>
      </c>
      <c r="CT81" s="18">
        <v>2230</v>
      </c>
      <c r="CU81" s="18">
        <v>2093</v>
      </c>
      <c r="CV81" s="18"/>
      <c r="CW81" s="18">
        <v>6178</v>
      </c>
      <c r="CX81" s="19">
        <f t="shared" si="97"/>
        <v>101</v>
      </c>
      <c r="CY81" s="40"/>
      <c r="CZ81" s="58">
        <v>0.1301518438177874</v>
      </c>
      <c r="DA81" s="58">
        <v>0.3300863586133508</v>
      </c>
      <c r="DB81" s="58"/>
      <c r="DC81" s="49">
        <v>0.4602382024311382</v>
      </c>
      <c r="DD81" s="82">
        <v>0.07559448287152622</v>
      </c>
      <c r="DE81" s="82">
        <v>0.09127000368354275</v>
      </c>
      <c r="DF81" s="58">
        <v>0.25285474563090904</v>
      </c>
      <c r="DG81" s="26">
        <v>0.08566283305365693</v>
      </c>
      <c r="DH81" s="58">
        <v>0.014570457987148528</v>
      </c>
      <c r="DI81" s="49">
        <v>0</v>
      </c>
      <c r="DJ81" s="49">
        <v>0.015675520812016536</v>
      </c>
      <c r="DK81" s="82">
        <f t="shared" si="98"/>
        <v>0</v>
      </c>
      <c r="DL81" s="58">
        <f t="shared" si="82"/>
        <v>0</v>
      </c>
      <c r="DM81" s="49">
        <f t="shared" si="99"/>
        <v>0.004133753530061801</v>
      </c>
      <c r="DN81" s="41"/>
      <c r="DO81" s="82">
        <v>-0.02057619948715153</v>
      </c>
      <c r="DP81" s="26">
        <v>-0.005526918210953691</v>
      </c>
      <c r="DQ81" s="26">
        <f t="shared" si="100"/>
        <v>-0.034702698166254035</v>
      </c>
      <c r="DR81" s="48">
        <f t="shared" si="83"/>
        <v>-0.02610311769810522</v>
      </c>
      <c r="DS81" s="14">
        <f t="shared" si="79"/>
        <v>-0.06080581586435926</v>
      </c>
      <c r="DT81" s="26">
        <v>0.004877201304676119</v>
      </c>
      <c r="DU81" s="58">
        <v>-0.02427543446303801</v>
      </c>
      <c r="DV81" s="49">
        <v>-0.013677333818030823</v>
      </c>
      <c r="DW81" s="58">
        <v>0.023642775145889743</v>
      </c>
      <c r="DX81" s="49">
        <v>0.009965441327858919</v>
      </c>
      <c r="DY81" s="26">
        <f t="shared" si="80"/>
        <v>0.05752093672654077</v>
      </c>
      <c r="DZ81" s="40"/>
      <c r="EA81" s="40"/>
      <c r="EB81" s="42">
        <v>28247</v>
      </c>
      <c r="EC81" s="42">
        <v>26274</v>
      </c>
      <c r="ED81" s="42">
        <v>25056</v>
      </c>
      <c r="EE81" s="42">
        <v>1983</v>
      </c>
      <c r="EF81" s="41">
        <v>1976</v>
      </c>
      <c r="EG81" s="41">
        <v>2883</v>
      </c>
      <c r="EH81" s="40">
        <v>2345</v>
      </c>
      <c r="EI81" s="42">
        <v>9775</v>
      </c>
      <c r="EJ81" s="41">
        <v>5157</v>
      </c>
      <c r="EK81" s="41">
        <v>578</v>
      </c>
      <c r="EL81" s="41">
        <v>73</v>
      </c>
      <c r="EM81" s="43">
        <v>21</v>
      </c>
      <c r="EN81" s="40">
        <v>212</v>
      </c>
      <c r="EO81" s="40">
        <v>18</v>
      </c>
      <c r="EP81" s="40">
        <v>35</v>
      </c>
      <c r="EQ81" s="40"/>
      <c r="ER81" s="40"/>
      <c r="ES81" s="40"/>
      <c r="ET81" s="40">
        <f>SUM(EL81:ES81)</f>
        <v>359</v>
      </c>
      <c r="EU81" s="40">
        <f>SUM(EE81:EK81)+ET81</f>
        <v>25056</v>
      </c>
      <c r="EV81" s="40"/>
      <c r="EW81" s="45">
        <f t="shared" si="101"/>
        <v>0.07914272030651341</v>
      </c>
      <c r="EX81" s="44">
        <f t="shared" si="102"/>
        <v>0.07886334610472541</v>
      </c>
      <c r="EY81" s="44">
        <f t="shared" si="103"/>
        <v>0.11506226053639847</v>
      </c>
      <c r="EZ81" s="46">
        <f t="shared" si="104"/>
        <v>0.09359035759897828</v>
      </c>
      <c r="FA81" s="84">
        <f t="shared" si="105"/>
        <v>0.39012611749680715</v>
      </c>
      <c r="FB81" s="57">
        <f t="shared" si="106"/>
        <v>0.20581896551724138</v>
      </c>
      <c r="FC81" s="57">
        <f t="shared" si="107"/>
        <v>0.02306832694763729</v>
      </c>
      <c r="FD81" s="57">
        <f t="shared" si="108"/>
        <v>0.0029134738186462326</v>
      </c>
      <c r="FE81" s="48">
        <f t="shared" si="109"/>
        <v>0.0008381226053639847</v>
      </c>
      <c r="FF81" s="47">
        <f t="shared" si="110"/>
        <v>0.008461047254150703</v>
      </c>
      <c r="FG81" s="47">
        <f t="shared" si="111"/>
        <v>0.0007183908045977011</v>
      </c>
      <c r="FH81" s="47">
        <f t="shared" si="112"/>
        <v>0.0013968710089399745</v>
      </c>
      <c r="FI81" s="47">
        <f t="shared" si="113"/>
        <v>0</v>
      </c>
      <c r="FJ81" s="47">
        <f t="shared" si="114"/>
        <v>0</v>
      </c>
      <c r="FK81" s="47">
        <f t="shared" si="115"/>
        <v>0</v>
      </c>
      <c r="FL81" s="47">
        <f>SUM(FD81:FK81)</f>
        <v>0.014327905491698597</v>
      </c>
      <c r="FM81" s="47">
        <f>SUM(EW81:FK81)</f>
        <v>0.9999999999999999</v>
      </c>
      <c r="FN81" s="47">
        <f t="shared" si="116"/>
        <v>0.46898946360153254</v>
      </c>
      <c r="FO81" s="47"/>
      <c r="FP81" s="45">
        <f t="shared" si="84"/>
        <v>0.07886334610472541</v>
      </c>
      <c r="FQ81" s="44">
        <f t="shared" si="85"/>
        <v>0.39012611749680715</v>
      </c>
      <c r="FR81" s="44">
        <f t="shared" si="86"/>
        <v>0</v>
      </c>
      <c r="FS81" s="46">
        <f t="shared" si="87"/>
        <v>0.46898946360153254</v>
      </c>
      <c r="FT81" s="44">
        <f t="shared" si="88"/>
        <v>0.11506226053639847</v>
      </c>
      <c r="FU81" s="44">
        <f t="shared" si="89"/>
        <v>0.09359035759897828</v>
      </c>
      <c r="FV81" s="44">
        <f t="shared" si="90"/>
        <v>0.20581896551724138</v>
      </c>
      <c r="FW81" s="44">
        <f t="shared" si="91"/>
        <v>0.07914272030651341</v>
      </c>
      <c r="FX81" s="44">
        <f t="shared" si="92"/>
        <v>0.02306832694763729</v>
      </c>
      <c r="FY81" s="46">
        <f t="shared" si="127"/>
        <v>0.014327905491698597</v>
      </c>
      <c r="FZ81" s="46">
        <f>SUM(FS81:FY81)</f>
        <v>0.9999999999999999</v>
      </c>
      <c r="GA81" s="84"/>
      <c r="GB81" s="45">
        <f t="shared" si="117"/>
        <v>-0.07186469720021353</v>
      </c>
      <c r="GC81" s="44">
        <f t="shared" si="118"/>
        <v>0.05451284067250267</v>
      </c>
      <c r="GD81" s="44">
        <f t="shared" si="119"/>
        <v>-0.034702698166254035</v>
      </c>
      <c r="GE81" s="46">
        <f t="shared" si="120"/>
        <v>-0.05205455469396486</v>
      </c>
      <c r="GF81" s="44">
        <f t="shared" si="121"/>
        <v>0.01519234320183424</v>
      </c>
      <c r="GG81" s="44">
        <f t="shared" si="122"/>
        <v>-0.011356979902595293</v>
      </c>
      <c r="GH81" s="44">
        <f t="shared" si="123"/>
        <v>0.010485156612873109</v>
      </c>
      <c r="GI81" s="44">
        <f t="shared" si="124"/>
        <v>0.01712266239874622</v>
      </c>
      <c r="GJ81" s="44">
        <f t="shared" si="125"/>
        <v>0.013375070265164882</v>
      </c>
      <c r="GK81" s="46">
        <f t="shared" si="126"/>
        <v>0.007236302117941681</v>
      </c>
      <c r="GL81" s="47"/>
      <c r="GM81" s="40"/>
      <c r="GN81" s="46">
        <f t="shared" si="128"/>
        <v>-0.10656739536646756</v>
      </c>
      <c r="GO81" s="46">
        <v>0.05451284067250267</v>
      </c>
      <c r="GP81" s="46">
        <f t="shared" si="129"/>
        <v>-0.05205455469396489</v>
      </c>
    </row>
    <row r="82" spans="1:198" ht="12" hidden="1" outlineLevel="2">
      <c r="A82" s="3">
        <v>375</v>
      </c>
      <c r="B82" s="1">
        <v>377</v>
      </c>
      <c r="C82" s="1">
        <v>1</v>
      </c>
      <c r="E82" s="147">
        <v>46021</v>
      </c>
      <c r="F82" s="40" t="s">
        <v>208</v>
      </c>
      <c r="G82" s="42">
        <v>54399</v>
      </c>
      <c r="H82" s="41">
        <v>49026</v>
      </c>
      <c r="I82" s="43">
        <v>46769</v>
      </c>
      <c r="J82" s="40"/>
      <c r="K82" s="41">
        <v>6907</v>
      </c>
      <c r="L82" s="41"/>
      <c r="M82" s="41"/>
      <c r="N82" s="40">
        <v>6907</v>
      </c>
      <c r="O82" s="41">
        <v>15317</v>
      </c>
      <c r="P82" s="41">
        <v>1353</v>
      </c>
      <c r="Q82" s="41"/>
      <c r="R82" s="41">
        <v>16670</v>
      </c>
      <c r="S82" s="40">
        <v>23577</v>
      </c>
      <c r="T82" s="42"/>
      <c r="U82" s="41">
        <v>4898</v>
      </c>
      <c r="V82" s="41"/>
      <c r="W82" s="43"/>
      <c r="X82" s="41">
        <v>4898</v>
      </c>
      <c r="Y82" s="42"/>
      <c r="Z82" s="43">
        <v>7264</v>
      </c>
      <c r="AA82" s="40">
        <v>7264</v>
      </c>
      <c r="AB82" s="41"/>
      <c r="AC82" s="41">
        <v>6814</v>
      </c>
      <c r="AD82" s="40">
        <v>6814</v>
      </c>
      <c r="AE82" s="42"/>
      <c r="AF82" s="43">
        <v>3391</v>
      </c>
      <c r="AG82" s="40">
        <v>3391</v>
      </c>
      <c r="AH82" s="41">
        <v>83</v>
      </c>
      <c r="AI82" s="41">
        <v>579</v>
      </c>
      <c r="AJ82" s="41"/>
      <c r="AK82" s="41"/>
      <c r="AL82" s="40">
        <v>662</v>
      </c>
      <c r="AM82" s="42"/>
      <c r="AN82" s="41"/>
      <c r="AO82" s="41"/>
      <c r="AP82" s="41"/>
      <c r="AQ82" s="43">
        <v>163</v>
      </c>
      <c r="AR82" s="43">
        <v>163</v>
      </c>
      <c r="AS82" s="41"/>
      <c r="AT82" s="45">
        <v>0.14768329448993991</v>
      </c>
      <c r="AU82" s="44">
        <v>0.32750326070687846</v>
      </c>
      <c r="AV82" s="44">
        <v>0.028929419059633518</v>
      </c>
      <c r="AW82" s="46">
        <f t="shared" si="93"/>
        <v>0.5041159742564519</v>
      </c>
      <c r="AX82" s="44">
        <v>0.10472749043169621</v>
      </c>
      <c r="AY82" s="44">
        <v>0.15531655583826895</v>
      </c>
      <c r="AZ82" s="44">
        <v>0.14569479783617353</v>
      </c>
      <c r="BA82" s="44">
        <v>0.07250529196690116</v>
      </c>
      <c r="BB82" s="44">
        <v>0.012379995296029421</v>
      </c>
      <c r="BC82" s="46">
        <f t="shared" si="94"/>
        <v>0.005259894374478713</v>
      </c>
      <c r="BD82" s="46"/>
      <c r="BE82" s="40"/>
      <c r="BF82" s="40"/>
      <c r="BG82" s="18"/>
      <c r="BH82" s="18"/>
      <c r="BI82" s="19">
        <v>45943</v>
      </c>
      <c r="BJ82" s="40"/>
      <c r="BK82" s="18">
        <v>4130</v>
      </c>
      <c r="BL82" s="18">
        <v>15039</v>
      </c>
      <c r="BM82" s="18">
        <v>5924</v>
      </c>
      <c r="BN82" s="18">
        <v>0</v>
      </c>
      <c r="BO82" s="18">
        <v>8231</v>
      </c>
      <c r="BP82" s="18">
        <v>4000</v>
      </c>
      <c r="BQ82" s="18">
        <v>6726</v>
      </c>
      <c r="BR82" s="18">
        <v>1085</v>
      </c>
      <c r="BS82" s="18">
        <v>667</v>
      </c>
      <c r="BT82" s="18">
        <v>0</v>
      </c>
      <c r="BU82" s="18">
        <v>0</v>
      </c>
      <c r="BV82" s="18">
        <v>0</v>
      </c>
      <c r="BW82" s="18">
        <v>0</v>
      </c>
      <c r="BX82" s="18">
        <v>0</v>
      </c>
      <c r="BY82" s="18">
        <v>0</v>
      </c>
      <c r="BZ82" s="18">
        <v>0</v>
      </c>
      <c r="CA82" s="18">
        <v>141</v>
      </c>
      <c r="CB82" s="18">
        <v>0</v>
      </c>
      <c r="CC82" s="18">
        <v>0</v>
      </c>
      <c r="CD82" s="18"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0</v>
      </c>
      <c r="CJ82" s="18">
        <v>0</v>
      </c>
      <c r="CK82" s="19"/>
      <c r="CL82" s="17">
        <v>5924</v>
      </c>
      <c r="CM82" s="20">
        <v>15039</v>
      </c>
      <c r="CN82" s="18">
        <v>20963</v>
      </c>
      <c r="CO82" s="19">
        <v>1085</v>
      </c>
      <c r="CP82" s="19">
        <v>667</v>
      </c>
      <c r="CQ82" s="19">
        <f t="shared" si="95"/>
        <v>0</v>
      </c>
      <c r="CR82" s="19">
        <f t="shared" si="96"/>
        <v>0</v>
      </c>
      <c r="CS82" s="18">
        <v>4130</v>
      </c>
      <c r="CT82" s="18">
        <v>8231</v>
      </c>
      <c r="CU82" s="18">
        <v>4000</v>
      </c>
      <c r="CV82" s="18"/>
      <c r="CW82" s="18">
        <v>6726</v>
      </c>
      <c r="CX82" s="19">
        <f t="shared" si="97"/>
        <v>141</v>
      </c>
      <c r="CY82" s="40"/>
      <c r="CZ82" s="58">
        <v>0.12894238512939948</v>
      </c>
      <c r="DA82" s="58">
        <v>0.32734040006094506</v>
      </c>
      <c r="DB82" s="58"/>
      <c r="DC82" s="49">
        <v>0.45628278519034454</v>
      </c>
      <c r="DD82" s="82">
        <v>0.08989399908582374</v>
      </c>
      <c r="DE82" s="82">
        <v>0.1791567812289141</v>
      </c>
      <c r="DF82" s="58">
        <v>0.14639879851119866</v>
      </c>
      <c r="DG82" s="26">
        <v>0.08706440589426027</v>
      </c>
      <c r="DH82" s="58">
        <v>0.0236162200988181</v>
      </c>
      <c r="DI82" s="49">
        <v>0</v>
      </c>
      <c r="DJ82" s="49">
        <v>0.014517989682867901</v>
      </c>
      <c r="DK82" s="82">
        <f t="shared" si="98"/>
        <v>0</v>
      </c>
      <c r="DL82" s="58">
        <f t="shared" si="82"/>
        <v>0</v>
      </c>
      <c r="DM82" s="49">
        <f t="shared" si="99"/>
        <v>0.003069020307772675</v>
      </c>
      <c r="DN82" s="41"/>
      <c r="DO82" s="82">
        <v>-0.01874090936054043</v>
      </c>
      <c r="DP82" s="26">
        <v>-0.00016286064593340477</v>
      </c>
      <c r="DQ82" s="26">
        <f t="shared" si="100"/>
        <v>-0.028929419059633518</v>
      </c>
      <c r="DR82" s="48">
        <f t="shared" si="83"/>
        <v>-0.018903770006473836</v>
      </c>
      <c r="DS82" s="14">
        <f t="shared" si="79"/>
        <v>-0.047833189066107354</v>
      </c>
      <c r="DT82" s="26">
        <v>0.011236224802788679</v>
      </c>
      <c r="DU82" s="58">
        <v>-0.014833491345872474</v>
      </c>
      <c r="DV82" s="49">
        <v>0.023840225390645148</v>
      </c>
      <c r="DW82" s="58">
        <v>0.014559113927359119</v>
      </c>
      <c r="DX82" s="49">
        <v>0.038399339318004266</v>
      </c>
      <c r="DY82" s="26">
        <f t="shared" si="80"/>
        <v>0.0007040006750251293</v>
      </c>
      <c r="DZ82" s="40"/>
      <c r="EA82" s="40"/>
      <c r="EB82" s="42">
        <v>54938</v>
      </c>
      <c r="EC82" s="42">
        <v>49621</v>
      </c>
      <c r="ED82" s="42">
        <v>47467</v>
      </c>
      <c r="EE82" s="42">
        <v>4689</v>
      </c>
      <c r="EF82" s="41">
        <v>3835</v>
      </c>
      <c r="EG82" s="41">
        <v>5104</v>
      </c>
      <c r="EH82" s="40">
        <v>6557</v>
      </c>
      <c r="EI82" s="42">
        <v>16651</v>
      </c>
      <c r="EJ82" s="41">
        <v>8440</v>
      </c>
      <c r="EK82" s="41">
        <v>1431</v>
      </c>
      <c r="EL82" s="110">
        <v>117</v>
      </c>
      <c r="EM82" s="43">
        <v>60</v>
      </c>
      <c r="EN82" s="43">
        <v>514</v>
      </c>
      <c r="EO82" s="40">
        <v>29</v>
      </c>
      <c r="EP82" s="40">
        <v>40</v>
      </c>
      <c r="EQ82" s="40"/>
      <c r="ER82" s="40"/>
      <c r="ES82" s="40"/>
      <c r="ET82" s="40">
        <f>SUM(EL82:ES82)</f>
        <v>760</v>
      </c>
      <c r="EU82" s="40">
        <f>SUM(EE82:EK82)+ET82</f>
        <v>47467</v>
      </c>
      <c r="EV82" s="40"/>
      <c r="EW82" s="45">
        <f t="shared" si="101"/>
        <v>0.09878441864874545</v>
      </c>
      <c r="EX82" s="44">
        <f t="shared" si="102"/>
        <v>0.08079297195946658</v>
      </c>
      <c r="EY82" s="44">
        <f t="shared" si="103"/>
        <v>0.10752733477995238</v>
      </c>
      <c r="EZ82" s="46">
        <f t="shared" si="104"/>
        <v>0.1381380748730697</v>
      </c>
      <c r="FA82" s="84">
        <f t="shared" si="105"/>
        <v>0.35079107590536585</v>
      </c>
      <c r="FB82" s="57">
        <f t="shared" si="106"/>
        <v>0.1778077401141846</v>
      </c>
      <c r="FC82" s="57">
        <f t="shared" si="107"/>
        <v>0.030147260201824424</v>
      </c>
      <c r="FD82" s="57">
        <f t="shared" si="108"/>
        <v>0.002464870330966777</v>
      </c>
      <c r="FE82" s="48">
        <f t="shared" si="109"/>
        <v>0.0012640360671624497</v>
      </c>
      <c r="FF82" s="47">
        <f t="shared" si="110"/>
        <v>0.010828575642024985</v>
      </c>
      <c r="FG82" s="47">
        <f t="shared" si="111"/>
        <v>0.0006109507657951841</v>
      </c>
      <c r="FH82" s="47">
        <f t="shared" si="112"/>
        <v>0.0008426907114416331</v>
      </c>
      <c r="FI82" s="47">
        <f t="shared" si="113"/>
        <v>0</v>
      </c>
      <c r="FJ82" s="47">
        <f t="shared" si="114"/>
        <v>0</v>
      </c>
      <c r="FK82" s="47">
        <f t="shared" si="115"/>
        <v>0</v>
      </c>
      <c r="FL82" s="47">
        <f>SUM(FD82:FK82)</f>
        <v>0.016011123517391028</v>
      </c>
      <c r="FM82" s="47">
        <f>SUM(EW82:FK82)</f>
        <v>1</v>
      </c>
      <c r="FN82" s="47">
        <f t="shared" si="116"/>
        <v>0.4315840478648324</v>
      </c>
      <c r="FO82" s="47"/>
      <c r="FP82" s="45">
        <f t="shared" si="84"/>
        <v>0.08079297195946658</v>
      </c>
      <c r="FQ82" s="44">
        <f t="shared" si="85"/>
        <v>0.35079107590536585</v>
      </c>
      <c r="FR82" s="44">
        <f t="shared" si="86"/>
        <v>0</v>
      </c>
      <c r="FS82" s="46">
        <f t="shared" si="87"/>
        <v>0.4315840478648324</v>
      </c>
      <c r="FT82" s="44">
        <f t="shared" si="88"/>
        <v>0.10752733477995238</v>
      </c>
      <c r="FU82" s="44">
        <f t="shared" si="89"/>
        <v>0.1381380748730697</v>
      </c>
      <c r="FV82" s="44">
        <f t="shared" si="90"/>
        <v>0.1778077401141846</v>
      </c>
      <c r="FW82" s="44">
        <f t="shared" si="91"/>
        <v>0.09878441864874545</v>
      </c>
      <c r="FX82" s="44">
        <f t="shared" si="92"/>
        <v>0.030147260201824424</v>
      </c>
      <c r="FY82" s="46">
        <f t="shared" si="127"/>
        <v>0.016011123517391028</v>
      </c>
      <c r="FZ82" s="46">
        <f>SUM(FS82:FY82)</f>
        <v>1</v>
      </c>
      <c r="GA82" s="84"/>
      <c r="GB82" s="45">
        <f t="shared" si="117"/>
        <v>-0.06689032253047333</v>
      </c>
      <c r="GC82" s="44">
        <f t="shared" si="118"/>
        <v>0.023287815198487383</v>
      </c>
      <c r="GD82" s="44">
        <f t="shared" si="119"/>
        <v>-0.028929419059633518</v>
      </c>
      <c r="GE82" s="46">
        <f t="shared" si="120"/>
        <v>-0.07253192639161954</v>
      </c>
      <c r="GF82" s="44">
        <f t="shared" si="121"/>
        <v>0.0027998443482561697</v>
      </c>
      <c r="GG82" s="44">
        <f t="shared" si="122"/>
        <v>-0.01717848096519925</v>
      </c>
      <c r="GH82" s="44">
        <f t="shared" si="123"/>
        <v>0.032112942278011064</v>
      </c>
      <c r="GI82" s="44">
        <f t="shared" si="124"/>
        <v>0.02627912668184429</v>
      </c>
      <c r="GJ82" s="44">
        <f t="shared" si="125"/>
        <v>0.017767264905795003</v>
      </c>
      <c r="GK82" s="46">
        <f t="shared" si="126"/>
        <v>0.010751229142912315</v>
      </c>
      <c r="GL82" s="47"/>
      <c r="GM82" s="40"/>
      <c r="GN82" s="46">
        <f t="shared" si="128"/>
        <v>-0.09581974159010685</v>
      </c>
      <c r="GO82" s="46">
        <v>0.023287815198487383</v>
      </c>
      <c r="GP82" s="46">
        <f t="shared" si="129"/>
        <v>-0.07253192639161947</v>
      </c>
    </row>
    <row r="83" spans="1:198" ht="12" hidden="1" outlineLevel="2">
      <c r="A83" s="3">
        <v>377</v>
      </c>
      <c r="B83" s="1">
        <v>379</v>
      </c>
      <c r="C83" s="1">
        <v>1</v>
      </c>
      <c r="E83" s="147">
        <v>46025</v>
      </c>
      <c r="F83" s="40" t="s">
        <v>209</v>
      </c>
      <c r="G83" s="42">
        <v>33323</v>
      </c>
      <c r="H83" s="41">
        <v>30556</v>
      </c>
      <c r="I83" s="43">
        <v>29163</v>
      </c>
      <c r="J83" s="40"/>
      <c r="K83" s="41">
        <v>4748</v>
      </c>
      <c r="L83" s="41"/>
      <c r="M83" s="41"/>
      <c r="N83" s="40">
        <v>4748</v>
      </c>
      <c r="O83" s="41">
        <v>9851</v>
      </c>
      <c r="P83" s="41">
        <v>805</v>
      </c>
      <c r="Q83" s="41"/>
      <c r="R83" s="41">
        <v>10656</v>
      </c>
      <c r="S83" s="40">
        <v>15404</v>
      </c>
      <c r="T83" s="42"/>
      <c r="U83" s="41">
        <v>3257</v>
      </c>
      <c r="V83" s="41"/>
      <c r="W83" s="43"/>
      <c r="X83" s="41">
        <v>3257</v>
      </c>
      <c r="Y83" s="42"/>
      <c r="Z83" s="43">
        <v>3918</v>
      </c>
      <c r="AA83" s="40">
        <v>3918</v>
      </c>
      <c r="AB83" s="41"/>
      <c r="AC83" s="41">
        <v>4360</v>
      </c>
      <c r="AD83" s="40">
        <v>4360</v>
      </c>
      <c r="AE83" s="42"/>
      <c r="AF83" s="43">
        <v>1752</v>
      </c>
      <c r="AG83" s="40">
        <v>1752</v>
      </c>
      <c r="AH83" s="41">
        <v>49</v>
      </c>
      <c r="AI83" s="41">
        <v>323</v>
      </c>
      <c r="AJ83" s="41"/>
      <c r="AK83" s="41"/>
      <c r="AL83" s="40">
        <v>372</v>
      </c>
      <c r="AM83" s="42"/>
      <c r="AN83" s="41"/>
      <c r="AO83" s="41"/>
      <c r="AP83" s="41"/>
      <c r="AQ83" s="43">
        <v>100</v>
      </c>
      <c r="AR83" s="43">
        <v>100</v>
      </c>
      <c r="AS83" s="41"/>
      <c r="AT83" s="45">
        <v>0.16280903885059836</v>
      </c>
      <c r="AU83" s="44">
        <v>0.3377910365874567</v>
      </c>
      <c r="AV83" s="44">
        <v>0.02760347015053321</v>
      </c>
      <c r="AW83" s="46">
        <f t="shared" si="93"/>
        <v>0.5282035455885883</v>
      </c>
      <c r="AX83" s="44">
        <v>0.11168261152830641</v>
      </c>
      <c r="AY83" s="44">
        <v>0.1343483180742722</v>
      </c>
      <c r="AZ83" s="44">
        <v>0.14950450913829166</v>
      </c>
      <c r="BA83" s="44">
        <v>0.060076123855570415</v>
      </c>
      <c r="BB83" s="44">
        <v>0.011075678085245002</v>
      </c>
      <c r="BC83" s="46">
        <f t="shared" si="94"/>
        <v>0.005109213729726059</v>
      </c>
      <c r="BD83" s="46"/>
      <c r="BE83" s="40"/>
      <c r="BF83" s="40"/>
      <c r="BG83" s="18"/>
      <c r="BH83" s="18"/>
      <c r="BI83" s="19">
        <v>29542</v>
      </c>
      <c r="BJ83" s="40"/>
      <c r="BK83" s="18">
        <v>2903</v>
      </c>
      <c r="BL83" s="18">
        <v>9359</v>
      </c>
      <c r="BM83" s="18">
        <v>3663</v>
      </c>
      <c r="BN83" s="18">
        <v>0</v>
      </c>
      <c r="BO83" s="18">
        <v>3419</v>
      </c>
      <c r="BP83" s="18">
        <v>2336</v>
      </c>
      <c r="BQ83" s="18">
        <v>7074</v>
      </c>
      <c r="BR83" s="18">
        <v>393</v>
      </c>
      <c r="BS83" s="18">
        <v>341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54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9"/>
      <c r="CL83" s="17">
        <v>3663</v>
      </c>
      <c r="CM83" s="20">
        <v>9359</v>
      </c>
      <c r="CN83" s="18">
        <v>13022</v>
      </c>
      <c r="CO83" s="19">
        <v>393</v>
      </c>
      <c r="CP83" s="19">
        <v>341</v>
      </c>
      <c r="CQ83" s="19">
        <f t="shared" si="95"/>
        <v>0</v>
      </c>
      <c r="CR83" s="19">
        <f t="shared" si="96"/>
        <v>0</v>
      </c>
      <c r="CS83" s="18">
        <v>2903</v>
      </c>
      <c r="CT83" s="18">
        <v>3419</v>
      </c>
      <c r="CU83" s="18">
        <v>2336</v>
      </c>
      <c r="CV83" s="18"/>
      <c r="CW83" s="18">
        <v>7074</v>
      </c>
      <c r="CX83" s="19">
        <f t="shared" si="97"/>
        <v>54</v>
      </c>
      <c r="CY83" s="40"/>
      <c r="CZ83" s="58">
        <v>0.12399295917676528</v>
      </c>
      <c r="DA83" s="58">
        <v>0.31680319545054497</v>
      </c>
      <c r="DB83" s="58"/>
      <c r="DC83" s="49">
        <v>0.44079615462731025</v>
      </c>
      <c r="DD83" s="82">
        <v>0.09826687428068513</v>
      </c>
      <c r="DE83" s="82">
        <v>0.11573353192065534</v>
      </c>
      <c r="DF83" s="58">
        <v>0.23945569020377766</v>
      </c>
      <c r="DG83" s="26">
        <v>0.07907386094374111</v>
      </c>
      <c r="DH83" s="58">
        <v>0.01330309390020987</v>
      </c>
      <c r="DI83" s="49">
        <v>0</v>
      </c>
      <c r="DJ83" s="49">
        <v>0.011542888091530703</v>
      </c>
      <c r="DK83" s="82">
        <f t="shared" si="98"/>
        <v>0</v>
      </c>
      <c r="DL83" s="58">
        <f t="shared" si="82"/>
        <v>0</v>
      </c>
      <c r="DM83" s="49">
        <f t="shared" si="99"/>
        <v>0.0018279060320899058</v>
      </c>
      <c r="DN83" s="41"/>
      <c r="DO83" s="82">
        <v>-0.038816079673833076</v>
      </c>
      <c r="DP83" s="26">
        <v>-0.02098784113691171</v>
      </c>
      <c r="DQ83" s="26">
        <f t="shared" si="100"/>
        <v>-0.02760347015053321</v>
      </c>
      <c r="DR83" s="48">
        <f t="shared" si="83"/>
        <v>-0.059803920810744794</v>
      </c>
      <c r="DS83" s="14">
        <f t="shared" si="79"/>
        <v>-0.087407390961278</v>
      </c>
      <c r="DT83" s="26">
        <v>0.002227415814964868</v>
      </c>
      <c r="DU83" s="58">
        <v>-0.013415737247621282</v>
      </c>
      <c r="DV83" s="49">
        <v>-0.01861478615361685</v>
      </c>
      <c r="DW83" s="58">
        <v>0.018997737088170694</v>
      </c>
      <c r="DX83" s="49">
        <v>0.000382950934553844</v>
      </c>
      <c r="DY83" s="26">
        <f t="shared" si="80"/>
        <v>0.089951181065486</v>
      </c>
      <c r="DZ83" s="40"/>
      <c r="EA83" s="40"/>
      <c r="EB83" s="42">
        <v>34387</v>
      </c>
      <c r="EC83" s="42">
        <v>31613</v>
      </c>
      <c r="ED83" s="42">
        <v>30281</v>
      </c>
      <c r="EE83" s="42">
        <v>2406</v>
      </c>
      <c r="EF83" s="41">
        <v>2409</v>
      </c>
      <c r="EG83" s="41">
        <v>3481</v>
      </c>
      <c r="EH83" s="40">
        <v>3987</v>
      </c>
      <c r="EI83" s="42">
        <v>11299</v>
      </c>
      <c r="EJ83" s="41">
        <v>5514</v>
      </c>
      <c r="EK83" s="41">
        <v>778</v>
      </c>
      <c r="EL83" s="41">
        <v>74</v>
      </c>
      <c r="EM83" s="43">
        <v>27</v>
      </c>
      <c r="EN83" s="40">
        <v>272</v>
      </c>
      <c r="EO83" s="40">
        <v>17</v>
      </c>
      <c r="EP83" s="40">
        <v>17</v>
      </c>
      <c r="EQ83" s="40"/>
      <c r="ER83" s="40"/>
      <c r="ES83" s="40"/>
      <c r="ET83" s="40">
        <f>SUM(EL83:ES83)</f>
        <v>407</v>
      </c>
      <c r="EU83" s="40">
        <f>SUM(EE83:EK83)+ET83</f>
        <v>30281</v>
      </c>
      <c r="EV83" s="40"/>
      <c r="EW83" s="45">
        <f t="shared" si="101"/>
        <v>0.07945576434067567</v>
      </c>
      <c r="EX83" s="44">
        <f t="shared" si="102"/>
        <v>0.0795548363660381</v>
      </c>
      <c r="EY83" s="44">
        <f t="shared" si="103"/>
        <v>0.1149565734288828</v>
      </c>
      <c r="EZ83" s="46">
        <f t="shared" si="104"/>
        <v>0.13166672170668076</v>
      </c>
      <c r="FA83" s="84">
        <f t="shared" si="105"/>
        <v>0.3731382715233975</v>
      </c>
      <c r="FB83" s="57">
        <f t="shared" si="106"/>
        <v>0.18209438261616195</v>
      </c>
      <c r="FC83" s="57">
        <f t="shared" si="107"/>
        <v>0.025692678577325715</v>
      </c>
      <c r="FD83" s="57">
        <f t="shared" si="108"/>
        <v>0.0024437766256068163</v>
      </c>
      <c r="FE83" s="48">
        <f t="shared" si="109"/>
        <v>0.0008916482282619464</v>
      </c>
      <c r="FF83" s="47">
        <f t="shared" si="110"/>
        <v>0.008982530299527757</v>
      </c>
      <c r="FG83" s="47">
        <f t="shared" si="111"/>
        <v>0.0005614081437204848</v>
      </c>
      <c r="FH83" s="47">
        <f t="shared" si="112"/>
        <v>0.0005614081437204848</v>
      </c>
      <c r="FI83" s="47">
        <f t="shared" si="113"/>
        <v>0</v>
      </c>
      <c r="FJ83" s="47">
        <f t="shared" si="114"/>
        <v>0</v>
      </c>
      <c r="FK83" s="47">
        <f t="shared" si="115"/>
        <v>0</v>
      </c>
      <c r="FL83" s="47">
        <f>SUM(FD83:FK83)</f>
        <v>0.013440771440837489</v>
      </c>
      <c r="FM83" s="47">
        <f>SUM(EW83:FK83)</f>
        <v>1</v>
      </c>
      <c r="FN83" s="47">
        <f t="shared" si="116"/>
        <v>0.4526931078894356</v>
      </c>
      <c r="FO83" s="47"/>
      <c r="FP83" s="45">
        <f t="shared" si="84"/>
        <v>0.0795548363660381</v>
      </c>
      <c r="FQ83" s="44">
        <f t="shared" si="85"/>
        <v>0.3731382715233975</v>
      </c>
      <c r="FR83" s="44">
        <f t="shared" si="86"/>
        <v>0</v>
      </c>
      <c r="FS83" s="46">
        <f t="shared" si="87"/>
        <v>0.4526931078894356</v>
      </c>
      <c r="FT83" s="44">
        <f t="shared" si="88"/>
        <v>0.1149565734288828</v>
      </c>
      <c r="FU83" s="44">
        <f t="shared" si="89"/>
        <v>0.13166672170668076</v>
      </c>
      <c r="FV83" s="44">
        <f t="shared" si="90"/>
        <v>0.18209438261616195</v>
      </c>
      <c r="FW83" s="44">
        <f t="shared" si="91"/>
        <v>0.07945576434067567</v>
      </c>
      <c r="FX83" s="44">
        <f t="shared" si="92"/>
        <v>0.025692678577325715</v>
      </c>
      <c r="FY83" s="46">
        <f t="shared" si="127"/>
        <v>0.013440771440837489</v>
      </c>
      <c r="FZ83" s="46">
        <f>SUM(FS83:FY83)</f>
        <v>1</v>
      </c>
      <c r="GA83" s="84"/>
      <c r="GB83" s="45">
        <f t="shared" si="117"/>
        <v>-0.08325420248456025</v>
      </c>
      <c r="GC83" s="44">
        <f t="shared" si="118"/>
        <v>0.03534723493594083</v>
      </c>
      <c r="GD83" s="44">
        <f t="shared" si="119"/>
        <v>-0.02760347015053321</v>
      </c>
      <c r="GE83" s="46">
        <f t="shared" si="120"/>
        <v>-0.07551043769915267</v>
      </c>
      <c r="GF83" s="44">
        <f t="shared" si="121"/>
        <v>0.003273961900576383</v>
      </c>
      <c r="GG83" s="44">
        <f t="shared" si="122"/>
        <v>-0.002681596367591438</v>
      </c>
      <c r="GH83" s="44">
        <f t="shared" si="123"/>
        <v>0.03258987347787029</v>
      </c>
      <c r="GI83" s="44">
        <f t="shared" si="124"/>
        <v>0.01937964048510525</v>
      </c>
      <c r="GJ83" s="44">
        <f t="shared" si="125"/>
        <v>0.014617000492080713</v>
      </c>
      <c r="GK83" s="46">
        <f t="shared" si="126"/>
        <v>0.00833155771111143</v>
      </c>
      <c r="GL83" s="47"/>
      <c r="GM83" s="40"/>
      <c r="GN83" s="46">
        <f t="shared" si="128"/>
        <v>-0.11085767263509347</v>
      </c>
      <c r="GO83" s="46">
        <v>0.03534723493594083</v>
      </c>
      <c r="GP83" s="46">
        <f t="shared" si="129"/>
        <v>-0.07551043769915264</v>
      </c>
    </row>
    <row r="84" spans="1:198" ht="12" hidden="1" outlineLevel="1">
      <c r="A84" s="3">
        <v>380</v>
      </c>
      <c r="B84" s="1">
        <v>382</v>
      </c>
      <c r="E84" s="7">
        <v>46025</v>
      </c>
      <c r="F84" s="6" t="s">
        <v>210</v>
      </c>
      <c r="G84" s="8">
        <v>883</v>
      </c>
      <c r="H84" s="9">
        <v>835</v>
      </c>
      <c r="I84" s="10">
        <v>800</v>
      </c>
      <c r="J84" s="6"/>
      <c r="K84" s="9">
        <v>56</v>
      </c>
      <c r="L84" s="9"/>
      <c r="M84" s="9"/>
      <c r="N84" s="6">
        <v>56</v>
      </c>
      <c r="O84" s="9">
        <v>201</v>
      </c>
      <c r="P84" s="9">
        <v>15</v>
      </c>
      <c r="Q84" s="9"/>
      <c r="R84" s="9">
        <v>216</v>
      </c>
      <c r="S84" s="6">
        <v>272</v>
      </c>
      <c r="T84" s="8"/>
      <c r="U84" s="9">
        <v>183</v>
      </c>
      <c r="V84" s="9"/>
      <c r="W84" s="10"/>
      <c r="X84" s="9">
        <v>183</v>
      </c>
      <c r="Y84" s="8"/>
      <c r="Z84" s="10">
        <v>96</v>
      </c>
      <c r="AA84" s="6">
        <v>96</v>
      </c>
      <c r="AB84" s="9"/>
      <c r="AC84" s="9">
        <v>94</v>
      </c>
      <c r="AD84" s="6">
        <v>94</v>
      </c>
      <c r="AE84" s="8"/>
      <c r="AF84" s="10">
        <v>139</v>
      </c>
      <c r="AG84" s="6">
        <v>139</v>
      </c>
      <c r="AH84" s="9">
        <v>2</v>
      </c>
      <c r="AI84" s="9">
        <v>12</v>
      </c>
      <c r="AJ84" s="9"/>
      <c r="AK84" s="9"/>
      <c r="AL84" s="6">
        <v>14</v>
      </c>
      <c r="AM84" s="8"/>
      <c r="AN84" s="9"/>
      <c r="AO84" s="9"/>
      <c r="AP84" s="9"/>
      <c r="AQ84" s="10">
        <v>2</v>
      </c>
      <c r="AR84" s="10">
        <v>2</v>
      </c>
      <c r="AS84" s="9"/>
      <c r="AT84" s="12">
        <v>0.07</v>
      </c>
      <c r="AU84" s="11">
        <v>0.25125</v>
      </c>
      <c r="AV84" s="11">
        <v>0.01875</v>
      </c>
      <c r="AW84" s="13">
        <f t="shared" si="93"/>
        <v>0.33999999999999997</v>
      </c>
      <c r="AX84" s="11">
        <v>0.22875</v>
      </c>
      <c r="AY84" s="11">
        <v>0.12</v>
      </c>
      <c r="AZ84" s="11">
        <v>0.1175</v>
      </c>
      <c r="BA84" s="11">
        <v>0.17375</v>
      </c>
      <c r="BB84" s="11">
        <v>0.015</v>
      </c>
      <c r="BC84" s="13">
        <f t="shared" si="94"/>
        <v>0.0050000000000001155</v>
      </c>
      <c r="BD84" s="13"/>
      <c r="BE84" s="6"/>
      <c r="BF84" s="6"/>
      <c r="BG84" s="28"/>
      <c r="BH84" s="28"/>
      <c r="BI84" s="24"/>
      <c r="BJ84" s="6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4"/>
      <c r="CL84" s="27"/>
      <c r="CM84" s="29"/>
      <c r="CN84" s="28"/>
      <c r="CO84" s="24"/>
      <c r="CP84" s="24"/>
      <c r="CQ84" s="24">
        <f t="shared" si="95"/>
        <v>0</v>
      </c>
      <c r="CR84" s="24">
        <f t="shared" si="96"/>
        <v>0</v>
      </c>
      <c r="CS84" s="28"/>
      <c r="CT84" s="28"/>
      <c r="CU84" s="28"/>
      <c r="CV84" s="28"/>
      <c r="CW84" s="28"/>
      <c r="CX84" s="24">
        <f t="shared" si="97"/>
        <v>0</v>
      </c>
      <c r="CY84" s="6"/>
      <c r="CZ84" s="67"/>
      <c r="DA84" s="67"/>
      <c r="DB84" s="67"/>
      <c r="DC84" s="25"/>
      <c r="DD84" s="81"/>
      <c r="DE84" s="81"/>
      <c r="DF84" s="67"/>
      <c r="DG84" s="33"/>
      <c r="DH84" s="67"/>
      <c r="DI84" s="25"/>
      <c r="DJ84" s="25"/>
      <c r="DK84" s="81">
        <f t="shared" si="98"/>
        <v>0</v>
      </c>
      <c r="DL84" s="67" t="e">
        <f t="shared" si="82"/>
        <v>#DIV/0!</v>
      </c>
      <c r="DM84" s="25" t="e">
        <f t="shared" si="99"/>
        <v>#DIV/0!</v>
      </c>
      <c r="DN84" s="9"/>
      <c r="DO84" s="81"/>
      <c r="DP84" s="33"/>
      <c r="DQ84" s="33"/>
      <c r="DR84" s="15">
        <f t="shared" si="83"/>
        <v>0</v>
      </c>
      <c r="DS84" s="14"/>
      <c r="DT84" s="33"/>
      <c r="DU84" s="67"/>
      <c r="DV84" s="25"/>
      <c r="DW84" s="67"/>
      <c r="DX84" s="25"/>
      <c r="DY84" s="33"/>
      <c r="DZ84" s="6"/>
      <c r="EA84" s="6"/>
      <c r="EB84" s="8">
        <v>1536</v>
      </c>
      <c r="EC84" s="8">
        <v>1205</v>
      </c>
      <c r="ED84" s="8">
        <v>1154</v>
      </c>
      <c r="EE84" s="8">
        <v>212</v>
      </c>
      <c r="EF84" s="9">
        <v>61</v>
      </c>
      <c r="EG84" s="9">
        <v>294</v>
      </c>
      <c r="EH84" s="6">
        <v>118</v>
      </c>
      <c r="EI84" s="8">
        <v>246</v>
      </c>
      <c r="EJ84" s="9">
        <v>164</v>
      </c>
      <c r="EK84" s="9">
        <v>26</v>
      </c>
      <c r="EL84" s="9">
        <v>3</v>
      </c>
      <c r="EM84" s="10">
        <v>15</v>
      </c>
      <c r="EN84" s="6">
        <v>11</v>
      </c>
      <c r="EO84" s="6">
        <v>3</v>
      </c>
      <c r="EP84" s="6">
        <v>1</v>
      </c>
      <c r="EQ84" s="6"/>
      <c r="ER84" s="6"/>
      <c r="ES84" s="6"/>
      <c r="ET84" s="6">
        <f>SUM(EL84:ES84)</f>
        <v>33</v>
      </c>
      <c r="EU84" s="6">
        <f>SUM(EE84:EK84)+ET84</f>
        <v>1154</v>
      </c>
      <c r="EV84" s="6"/>
      <c r="EW84" s="12">
        <f t="shared" si="101"/>
        <v>0.18370883882149047</v>
      </c>
      <c r="EX84" s="11">
        <f t="shared" si="102"/>
        <v>0.05285961871750433</v>
      </c>
      <c r="EY84" s="11">
        <f t="shared" si="103"/>
        <v>0.25476603119584057</v>
      </c>
      <c r="EZ84" s="13">
        <f t="shared" si="104"/>
        <v>0.1022530329289428</v>
      </c>
      <c r="FA84" s="80">
        <f t="shared" si="105"/>
        <v>0.21317157712305027</v>
      </c>
      <c r="FB84" s="66">
        <f t="shared" si="106"/>
        <v>0.14211438474870017</v>
      </c>
      <c r="FC84" s="66">
        <f t="shared" si="107"/>
        <v>0.022530329289428077</v>
      </c>
      <c r="FD84" s="66">
        <f t="shared" si="108"/>
        <v>0.0025996533795493936</v>
      </c>
      <c r="FE84" s="15">
        <f t="shared" si="109"/>
        <v>0.012998266897746967</v>
      </c>
      <c r="FF84" s="14">
        <f t="shared" si="110"/>
        <v>0.009532062391681109</v>
      </c>
      <c r="FG84" s="14">
        <f t="shared" si="111"/>
        <v>0.0025996533795493936</v>
      </c>
      <c r="FH84" s="14">
        <f t="shared" si="112"/>
        <v>0.0008665511265164644</v>
      </c>
      <c r="FI84" s="14">
        <f t="shared" si="113"/>
        <v>0</v>
      </c>
      <c r="FJ84" s="14">
        <f t="shared" si="114"/>
        <v>0</v>
      </c>
      <c r="FK84" s="14">
        <f t="shared" si="115"/>
        <v>0</v>
      </c>
      <c r="FL84" s="14">
        <f>SUM(FD84:FK84)</f>
        <v>0.028596187175043326</v>
      </c>
      <c r="FM84" s="14">
        <f>SUM(EW84:FK84)</f>
        <v>1</v>
      </c>
      <c r="FN84" s="14">
        <f t="shared" si="116"/>
        <v>0.26603119584055457</v>
      </c>
      <c r="FO84" s="14"/>
      <c r="FP84" s="12">
        <f t="shared" si="84"/>
        <v>0.05285961871750433</v>
      </c>
      <c r="FQ84" s="11">
        <f t="shared" si="85"/>
        <v>0.21317157712305027</v>
      </c>
      <c r="FR84" s="11">
        <f t="shared" si="86"/>
        <v>0</v>
      </c>
      <c r="FS84" s="13">
        <f t="shared" si="87"/>
        <v>0.26603119584055457</v>
      </c>
      <c r="FT84" s="11">
        <f t="shared" si="88"/>
        <v>0.25476603119584057</v>
      </c>
      <c r="FU84" s="11">
        <f t="shared" si="89"/>
        <v>0.1022530329289428</v>
      </c>
      <c r="FV84" s="11">
        <f t="shared" si="90"/>
        <v>0.14211438474870017</v>
      </c>
      <c r="FW84" s="11">
        <f t="shared" si="91"/>
        <v>0.18370883882149047</v>
      </c>
      <c r="FX84" s="11">
        <f t="shared" si="92"/>
        <v>0.022530329289428077</v>
      </c>
      <c r="FY84" s="13">
        <f t="shared" si="127"/>
        <v>0.028596187175043326</v>
      </c>
      <c r="FZ84" s="13">
        <f>SUM(FS84:FY84)</f>
        <v>1.0000000000000002</v>
      </c>
      <c r="GA84" s="80"/>
      <c r="GB84" s="12">
        <f t="shared" si="117"/>
        <v>-0.017140381282495676</v>
      </c>
      <c r="GC84" s="11">
        <f t="shared" si="118"/>
        <v>-0.03807842287694971</v>
      </c>
      <c r="GD84" s="11">
        <f t="shared" si="119"/>
        <v>-0.01875</v>
      </c>
      <c r="GE84" s="13">
        <f t="shared" si="120"/>
        <v>-0.0739688041594454</v>
      </c>
      <c r="GF84" s="11">
        <f t="shared" si="121"/>
        <v>0.02601603119584056</v>
      </c>
      <c r="GG84" s="11">
        <f t="shared" si="122"/>
        <v>-0.01774696707105719</v>
      </c>
      <c r="GH84" s="11">
        <f t="shared" si="123"/>
        <v>0.024614384748700174</v>
      </c>
      <c r="GI84" s="11">
        <f t="shared" si="124"/>
        <v>0.009958838821490484</v>
      </c>
      <c r="GJ84" s="11">
        <f t="shared" si="125"/>
        <v>0.0075303292894280775</v>
      </c>
      <c r="GK84" s="13">
        <f t="shared" si="126"/>
        <v>0.02359618717504321</v>
      </c>
      <c r="GL84" s="14"/>
      <c r="GM84" s="6"/>
      <c r="GN84" s="13">
        <f t="shared" si="128"/>
        <v>-0.03589038128249568</v>
      </c>
      <c r="GO84" s="13">
        <v>-0.03807842287694971</v>
      </c>
      <c r="GP84" s="13">
        <f t="shared" si="129"/>
        <v>-0.07396880415944539</v>
      </c>
    </row>
    <row r="85" spans="1:198" ht="12" collapsed="1">
      <c r="A85" s="3">
        <v>94</v>
      </c>
      <c r="B85" s="1">
        <v>95</v>
      </c>
      <c r="D85" s="1">
        <v>79</v>
      </c>
      <c r="E85" s="7" t="s">
        <v>100</v>
      </c>
      <c r="F85" s="6" t="s">
        <v>101</v>
      </c>
      <c r="G85" s="8">
        <v>793011</v>
      </c>
      <c r="H85" s="9">
        <v>715661</v>
      </c>
      <c r="I85" s="10">
        <v>681864</v>
      </c>
      <c r="J85" s="6"/>
      <c r="K85" s="9">
        <v>64512</v>
      </c>
      <c r="L85" s="9">
        <v>912</v>
      </c>
      <c r="M85" s="9"/>
      <c r="N85" s="6">
        <v>65424</v>
      </c>
      <c r="O85" s="9">
        <v>178358</v>
      </c>
      <c r="P85" s="9">
        <v>17951</v>
      </c>
      <c r="Q85" s="9">
        <v>4925</v>
      </c>
      <c r="R85" s="9">
        <v>201234</v>
      </c>
      <c r="S85" s="6">
        <v>266658</v>
      </c>
      <c r="T85" s="8"/>
      <c r="U85" s="9">
        <v>94664</v>
      </c>
      <c r="V85" s="9">
        <v>33081</v>
      </c>
      <c r="W85" s="10">
        <v>343</v>
      </c>
      <c r="X85" s="9">
        <v>128088</v>
      </c>
      <c r="Y85" s="8">
        <v>16391</v>
      </c>
      <c r="Z85" s="10">
        <v>85279</v>
      </c>
      <c r="AA85" s="6">
        <v>101670</v>
      </c>
      <c r="AB85" s="9">
        <v>10614</v>
      </c>
      <c r="AC85" s="9">
        <v>101591</v>
      </c>
      <c r="AD85" s="6">
        <v>112205</v>
      </c>
      <c r="AE85" s="8">
        <v>10355</v>
      </c>
      <c r="AF85" s="10">
        <v>48591</v>
      </c>
      <c r="AG85" s="6">
        <v>58946</v>
      </c>
      <c r="AH85" s="9">
        <v>600</v>
      </c>
      <c r="AI85" s="9">
        <v>5780</v>
      </c>
      <c r="AJ85" s="9">
        <v>360</v>
      </c>
      <c r="AK85" s="9">
        <v>604</v>
      </c>
      <c r="AL85" s="6">
        <v>7344</v>
      </c>
      <c r="AM85" s="8">
        <v>1278</v>
      </c>
      <c r="AN85" s="9">
        <v>989</v>
      </c>
      <c r="AO85" s="9">
        <v>2464</v>
      </c>
      <c r="AP85" s="9">
        <v>646</v>
      </c>
      <c r="AQ85" s="10">
        <v>1576</v>
      </c>
      <c r="AR85" s="10">
        <v>6953</v>
      </c>
      <c r="AS85" s="9"/>
      <c r="AT85" s="12">
        <v>0.09461124212452923</v>
      </c>
      <c r="AU85" s="11">
        <v>0.26157415555008035</v>
      </c>
      <c r="AV85" s="11">
        <v>0.026326364201658983</v>
      </c>
      <c r="AW85" s="13">
        <f t="shared" si="93"/>
        <v>0.3825117618762685</v>
      </c>
      <c r="AX85" s="11">
        <v>0.13883120387643283</v>
      </c>
      <c r="AY85" s="11">
        <v>0.12506746213321132</v>
      </c>
      <c r="AZ85" s="11">
        <v>0.14899012119718888</v>
      </c>
      <c r="BA85" s="11">
        <v>0.07126201119284784</v>
      </c>
      <c r="BB85" s="11">
        <v>0.008476763694813042</v>
      </c>
      <c r="BC85" s="13">
        <f t="shared" si="94"/>
        <v>0.12486067602923756</v>
      </c>
      <c r="BD85" s="13"/>
      <c r="BE85" s="6"/>
      <c r="BF85" s="6"/>
      <c r="BG85" s="9"/>
      <c r="BH85" s="9"/>
      <c r="BI85" s="6">
        <v>687593</v>
      </c>
      <c r="BJ85" s="6"/>
      <c r="BK85" s="9">
        <v>115291</v>
      </c>
      <c r="BL85" s="9">
        <v>177202</v>
      </c>
      <c r="BM85" s="9">
        <v>46128</v>
      </c>
      <c r="BN85" s="9">
        <v>0</v>
      </c>
      <c r="BO85" s="9">
        <v>82897</v>
      </c>
      <c r="BP85" s="9">
        <v>66038</v>
      </c>
      <c r="BQ85" s="9">
        <v>133795</v>
      </c>
      <c r="BR85" s="9">
        <v>8370</v>
      </c>
      <c r="BS85" s="9">
        <v>3068</v>
      </c>
      <c r="BT85" s="9">
        <v>176</v>
      </c>
      <c r="BU85" s="9">
        <v>0</v>
      </c>
      <c r="BV85" s="9">
        <v>5708</v>
      </c>
      <c r="BW85" s="9">
        <v>0</v>
      </c>
      <c r="BX85" s="9">
        <v>48920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6"/>
      <c r="CL85" s="8">
        <v>46128</v>
      </c>
      <c r="CM85" s="10">
        <v>177202</v>
      </c>
      <c r="CN85" s="9">
        <v>223330</v>
      </c>
      <c r="CO85" s="6">
        <v>8370</v>
      </c>
      <c r="CP85" s="6">
        <v>3068</v>
      </c>
      <c r="CQ85" s="6">
        <f t="shared" si="95"/>
        <v>48920</v>
      </c>
      <c r="CR85" s="6">
        <f t="shared" si="96"/>
        <v>5708</v>
      </c>
      <c r="CS85" s="9">
        <v>115291</v>
      </c>
      <c r="CT85" s="9">
        <v>82897</v>
      </c>
      <c r="CU85" s="9">
        <v>66038</v>
      </c>
      <c r="CV85" s="9"/>
      <c r="CW85" s="9">
        <v>133795</v>
      </c>
      <c r="CX85" s="6">
        <f t="shared" si="97"/>
        <v>176</v>
      </c>
      <c r="CY85" s="6"/>
      <c r="CZ85" s="66">
        <v>0.06708619779433472</v>
      </c>
      <c r="DA85" s="66">
        <v>0.2577135020280893</v>
      </c>
      <c r="DB85" s="66"/>
      <c r="DC85" s="14">
        <v>0.324799699822424</v>
      </c>
      <c r="DD85" s="80">
        <v>0.1676733183729328</v>
      </c>
      <c r="DE85" s="80">
        <v>0.12056114591044412</v>
      </c>
      <c r="DF85" s="66">
        <v>0.1945845871031264</v>
      </c>
      <c r="DG85" s="15">
        <v>0.0960422808260119</v>
      </c>
      <c r="DH85" s="66">
        <v>0.012172898793326866</v>
      </c>
      <c r="DI85" s="14"/>
      <c r="DJ85" s="14">
        <v>0.004461941875499024</v>
      </c>
      <c r="DK85" s="80">
        <f t="shared" si="98"/>
        <v>0.011955358515345847</v>
      </c>
      <c r="DL85" s="66">
        <f t="shared" si="82"/>
        <v>0.008301422498483842</v>
      </c>
      <c r="DM85" s="14">
        <f t="shared" si="99"/>
        <v>0.00025596537486565456</v>
      </c>
      <c r="DN85" s="9"/>
      <c r="DO85" s="80">
        <v>-0.02752504433019451</v>
      </c>
      <c r="DP85" s="15">
        <v>-0.003860653521991053</v>
      </c>
      <c r="DQ85" s="15">
        <f t="shared" si="100"/>
        <v>-0.026326364201658983</v>
      </c>
      <c r="DR85" s="15">
        <f t="shared" si="83"/>
        <v>-0.03138569785218556</v>
      </c>
      <c r="DS85" s="14">
        <f aca="true" t="shared" si="130" ref="DS85:DS117">SUM(DO85:DQ85)</f>
        <v>-0.05771206205384455</v>
      </c>
      <c r="DT85" s="15">
        <v>0.0036961350985138235</v>
      </c>
      <c r="DU85" s="66">
        <v>0.028842114496499982</v>
      </c>
      <c r="DV85" s="14">
        <v>-0.004506316222767204</v>
      </c>
      <c r="DW85" s="66">
        <v>0.02478026963316407</v>
      </c>
      <c r="DX85" s="14"/>
      <c r="DY85" s="15">
        <f aca="true" t="shared" si="131" ref="DY85:DY90">DF85-AZ85</f>
        <v>0.04559446590593752</v>
      </c>
      <c r="DZ85" s="6"/>
      <c r="EA85" s="6"/>
      <c r="EB85" s="8">
        <f>EB86+EB94</f>
        <v>814062</v>
      </c>
      <c r="EC85" s="8">
        <f aca="true" t="shared" si="132" ref="EC85:ES85">EC86+EC94</f>
        <v>713184</v>
      </c>
      <c r="ED85" s="8">
        <f t="shared" si="132"/>
        <v>679125</v>
      </c>
      <c r="EE85" s="8">
        <f t="shared" si="132"/>
        <v>59096</v>
      </c>
      <c r="EF85" s="9">
        <f t="shared" si="132"/>
        <v>28857</v>
      </c>
      <c r="EG85" s="9">
        <f t="shared" si="132"/>
        <v>170128</v>
      </c>
      <c r="EH85" s="6">
        <f t="shared" si="132"/>
        <v>81254</v>
      </c>
      <c r="EI85" s="8">
        <f t="shared" si="132"/>
        <v>192698</v>
      </c>
      <c r="EJ85" s="9">
        <f t="shared" si="132"/>
        <v>112251</v>
      </c>
      <c r="EK85" s="9">
        <f t="shared" si="132"/>
        <v>12664</v>
      </c>
      <c r="EL85" s="9">
        <f t="shared" si="132"/>
        <v>1914</v>
      </c>
      <c r="EM85" s="10">
        <f t="shared" si="132"/>
        <v>2577</v>
      </c>
      <c r="EN85" s="6">
        <f t="shared" si="132"/>
        <v>0</v>
      </c>
      <c r="EO85" s="6">
        <f t="shared" si="132"/>
        <v>0</v>
      </c>
      <c r="EP85" s="6">
        <f t="shared" si="132"/>
        <v>0</v>
      </c>
      <c r="EQ85" s="6">
        <f t="shared" si="132"/>
        <v>2281</v>
      </c>
      <c r="ER85" s="6">
        <f t="shared" si="132"/>
        <v>15405</v>
      </c>
      <c r="ES85" s="6">
        <f t="shared" si="132"/>
        <v>0</v>
      </c>
      <c r="ET85" s="6">
        <f>SUM(EL85:ES85)</f>
        <v>22177</v>
      </c>
      <c r="EU85" s="6">
        <f>SUM(EE85:EK85)+ET85</f>
        <v>679125</v>
      </c>
      <c r="EV85" s="6"/>
      <c r="EW85" s="12">
        <f t="shared" si="101"/>
        <v>0.0870178538560648</v>
      </c>
      <c r="EX85" s="11">
        <f t="shared" si="102"/>
        <v>0.042491441192711206</v>
      </c>
      <c r="EY85" s="11">
        <f t="shared" si="103"/>
        <v>0.2505105834713786</v>
      </c>
      <c r="EZ85" s="13">
        <f t="shared" si="104"/>
        <v>0.11964513160316584</v>
      </c>
      <c r="FA85" s="80">
        <f t="shared" si="105"/>
        <v>0.2837445242039389</v>
      </c>
      <c r="FB85" s="66">
        <f t="shared" si="106"/>
        <v>0.16528768636112645</v>
      </c>
      <c r="FC85" s="66">
        <f t="shared" si="107"/>
        <v>0.018647524387999263</v>
      </c>
      <c r="FD85" s="66">
        <f t="shared" si="108"/>
        <v>0.0028183324130314743</v>
      </c>
      <c r="FE85" s="15">
        <f t="shared" si="109"/>
        <v>0.003794588625069023</v>
      </c>
      <c r="FF85" s="14">
        <f t="shared" si="110"/>
        <v>0</v>
      </c>
      <c r="FG85" s="14">
        <f t="shared" si="111"/>
        <v>0</v>
      </c>
      <c r="FH85" s="14">
        <f t="shared" si="112"/>
        <v>0</v>
      </c>
      <c r="FI85" s="14">
        <f t="shared" si="113"/>
        <v>0.0033587336646420025</v>
      </c>
      <c r="FJ85" s="14">
        <f t="shared" si="114"/>
        <v>0.022683600220872447</v>
      </c>
      <c r="FK85" s="14">
        <f t="shared" si="115"/>
        <v>0</v>
      </c>
      <c r="FL85" s="14">
        <f>SUM(FD85:FK85)</f>
        <v>0.03265525492361494</v>
      </c>
      <c r="FM85" s="14">
        <f>SUM(EW85:FK85)</f>
        <v>0.9999999999999999</v>
      </c>
      <c r="FN85" s="14">
        <f t="shared" si="116"/>
        <v>0.3262359653966501</v>
      </c>
      <c r="FO85" s="14"/>
      <c r="FP85" s="12">
        <f t="shared" si="84"/>
        <v>0.042491441192711206</v>
      </c>
      <c r="FQ85" s="11">
        <f t="shared" si="85"/>
        <v>0.2837445242039389</v>
      </c>
      <c r="FR85" s="11">
        <f t="shared" si="86"/>
        <v>0</v>
      </c>
      <c r="FS85" s="13">
        <f t="shared" si="87"/>
        <v>0.3262359653966501</v>
      </c>
      <c r="FT85" s="11">
        <f t="shared" si="88"/>
        <v>0.2505105834713786</v>
      </c>
      <c r="FU85" s="11">
        <f t="shared" si="89"/>
        <v>0.11964513160316584</v>
      </c>
      <c r="FV85" s="11">
        <f t="shared" si="90"/>
        <v>0.16528768636112645</v>
      </c>
      <c r="FW85" s="11">
        <f t="shared" si="91"/>
        <v>0.0870178538560648</v>
      </c>
      <c r="FX85" s="11">
        <f t="shared" si="92"/>
        <v>0.018647524387999263</v>
      </c>
      <c r="FY85" s="13">
        <f t="shared" si="127"/>
        <v>0.03265525492361494</v>
      </c>
      <c r="FZ85" s="13">
        <f>SUM(FS85:FY85)</f>
        <v>1</v>
      </c>
      <c r="GA85" s="80"/>
      <c r="GB85" s="12">
        <f t="shared" si="117"/>
        <v>-0.052119800931818026</v>
      </c>
      <c r="GC85" s="11">
        <f t="shared" si="118"/>
        <v>0.022170368653858574</v>
      </c>
      <c r="GD85" s="11">
        <f t="shared" si="119"/>
        <v>-0.026326364201658983</v>
      </c>
      <c r="GE85" s="13">
        <f t="shared" si="120"/>
        <v>-0.05627579647961839</v>
      </c>
      <c r="GF85" s="11">
        <f t="shared" si="121"/>
        <v>0.11167937959494578</v>
      </c>
      <c r="GG85" s="11">
        <f t="shared" si="122"/>
        <v>-0.005422330530045483</v>
      </c>
      <c r="GH85" s="11">
        <f t="shared" si="123"/>
        <v>0.016297565163937572</v>
      </c>
      <c r="GI85" s="11">
        <f t="shared" si="124"/>
        <v>0.01575584266321696</v>
      </c>
      <c r="GJ85" s="11">
        <f t="shared" si="125"/>
        <v>0.010170760693186221</v>
      </c>
      <c r="GK85" s="13">
        <f t="shared" si="126"/>
        <v>-0.09220542110562262</v>
      </c>
      <c r="GL85" s="14"/>
      <c r="GM85" s="6"/>
      <c r="GN85" s="13">
        <f t="shared" si="128"/>
        <v>-0.078446165133477</v>
      </c>
      <c r="GO85" s="13">
        <v>0.022170368653858574</v>
      </c>
      <c r="GP85" s="13">
        <f t="shared" si="129"/>
        <v>-0.05627579647961843</v>
      </c>
    </row>
    <row r="86" spans="1:198" ht="12" hidden="1" outlineLevel="1" collapsed="1">
      <c r="A86" s="3">
        <v>95</v>
      </c>
      <c r="B86" s="1">
        <v>96</v>
      </c>
      <c r="D86" s="1">
        <v>101</v>
      </c>
      <c r="E86" s="7" t="s">
        <v>102</v>
      </c>
      <c r="F86" s="6" t="s">
        <v>103</v>
      </c>
      <c r="G86" s="8">
        <v>427100</v>
      </c>
      <c r="H86" s="9">
        <v>383378</v>
      </c>
      <c r="I86" s="10">
        <v>366118</v>
      </c>
      <c r="J86" s="6"/>
      <c r="K86" s="9">
        <v>34174</v>
      </c>
      <c r="L86" s="9">
        <v>912</v>
      </c>
      <c r="M86" s="9"/>
      <c r="N86" s="6">
        <v>35086</v>
      </c>
      <c r="O86" s="9">
        <v>92959</v>
      </c>
      <c r="P86" s="9">
        <v>8044</v>
      </c>
      <c r="Q86" s="9">
        <v>4925</v>
      </c>
      <c r="R86" s="9">
        <v>105928</v>
      </c>
      <c r="S86" s="6">
        <v>141014</v>
      </c>
      <c r="T86" s="8"/>
      <c r="U86" s="9">
        <v>48850</v>
      </c>
      <c r="V86" s="9">
        <v>33081</v>
      </c>
      <c r="W86" s="10">
        <v>343</v>
      </c>
      <c r="X86" s="9">
        <v>82274</v>
      </c>
      <c r="Y86" s="8">
        <v>16391</v>
      </c>
      <c r="Z86" s="10">
        <v>29103</v>
      </c>
      <c r="AA86" s="6">
        <v>45494</v>
      </c>
      <c r="AB86" s="9">
        <v>10614</v>
      </c>
      <c r="AC86" s="9">
        <v>50263</v>
      </c>
      <c r="AD86" s="6">
        <v>60877</v>
      </c>
      <c r="AE86" s="8">
        <v>10355</v>
      </c>
      <c r="AF86" s="10">
        <v>17686</v>
      </c>
      <c r="AG86" s="6">
        <v>28041</v>
      </c>
      <c r="AH86" s="9"/>
      <c r="AI86" s="9">
        <v>2077</v>
      </c>
      <c r="AJ86" s="9">
        <v>360</v>
      </c>
      <c r="AK86" s="9">
        <v>604</v>
      </c>
      <c r="AL86" s="6">
        <v>3041</v>
      </c>
      <c r="AM86" s="8">
        <v>1278</v>
      </c>
      <c r="AN86" s="9">
        <v>989</v>
      </c>
      <c r="AO86" s="9">
        <v>2464</v>
      </c>
      <c r="AP86" s="9">
        <v>646</v>
      </c>
      <c r="AQ86" s="10"/>
      <c r="AR86" s="10">
        <v>5377</v>
      </c>
      <c r="AS86" s="9"/>
      <c r="AT86" s="12">
        <v>0.09334149099470662</v>
      </c>
      <c r="AU86" s="11">
        <v>0.25390447888385714</v>
      </c>
      <c r="AV86" s="11">
        <v>0.02197105851119038</v>
      </c>
      <c r="AW86" s="13">
        <f t="shared" si="93"/>
        <v>0.3692170283897541</v>
      </c>
      <c r="AX86" s="11">
        <v>0.1334269279303394</v>
      </c>
      <c r="AY86" s="11">
        <v>0.07949076527239851</v>
      </c>
      <c r="AZ86" s="11">
        <v>0.1372863393769222</v>
      </c>
      <c r="BA86" s="11">
        <v>0.04830683003840292</v>
      </c>
      <c r="BB86" s="11">
        <v>0.005673034376894881</v>
      </c>
      <c r="BC86" s="13">
        <f t="shared" si="94"/>
        <v>0.22659907461528783</v>
      </c>
      <c r="BD86" s="13"/>
      <c r="BE86" s="6"/>
      <c r="BF86" s="6"/>
      <c r="BG86" s="9"/>
      <c r="BH86" s="9"/>
      <c r="BI86" s="6">
        <v>369555</v>
      </c>
      <c r="BJ86" s="6"/>
      <c r="BK86" s="9">
        <v>61792</v>
      </c>
      <c r="BL86" s="9">
        <v>97121</v>
      </c>
      <c r="BM86" s="9">
        <v>24867</v>
      </c>
      <c r="BN86" s="9">
        <v>0</v>
      </c>
      <c r="BO86" s="9">
        <v>32649</v>
      </c>
      <c r="BP86" s="9">
        <v>29822</v>
      </c>
      <c r="BQ86" s="9">
        <v>68282</v>
      </c>
      <c r="BR86" s="9">
        <v>3113</v>
      </c>
      <c r="BS86" s="9">
        <v>1789</v>
      </c>
      <c r="BT86" s="9">
        <v>0</v>
      </c>
      <c r="BU86" s="9">
        <v>0</v>
      </c>
      <c r="BV86" s="9">
        <v>4111</v>
      </c>
      <c r="BW86" s="9">
        <v>0</v>
      </c>
      <c r="BX86" s="9">
        <v>46009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6"/>
      <c r="CL86" s="8">
        <v>24867</v>
      </c>
      <c r="CM86" s="10">
        <v>97121</v>
      </c>
      <c r="CN86" s="9">
        <v>121988</v>
      </c>
      <c r="CO86" s="6">
        <v>3113</v>
      </c>
      <c r="CP86" s="6">
        <v>1789</v>
      </c>
      <c r="CQ86" s="6">
        <f t="shared" si="95"/>
        <v>46009</v>
      </c>
      <c r="CR86" s="6">
        <f t="shared" si="96"/>
        <v>4111</v>
      </c>
      <c r="CS86" s="9">
        <v>61792</v>
      </c>
      <c r="CT86" s="9">
        <v>32649</v>
      </c>
      <c r="CU86" s="9">
        <v>29822</v>
      </c>
      <c r="CV86" s="9"/>
      <c r="CW86" s="9">
        <v>68282</v>
      </c>
      <c r="CX86" s="6">
        <f t="shared" si="97"/>
        <v>0</v>
      </c>
      <c r="CY86" s="6"/>
      <c r="CZ86" s="66">
        <v>0.06728903681454723</v>
      </c>
      <c r="DA86" s="66">
        <v>0.2628052657926425</v>
      </c>
      <c r="DB86" s="66"/>
      <c r="DC86" s="14">
        <v>0.33009430260718975</v>
      </c>
      <c r="DD86" s="80">
        <v>0.16720650512102395</v>
      </c>
      <c r="DE86" s="80">
        <v>0.08834679547022771</v>
      </c>
      <c r="DF86" s="66">
        <v>0.18476816711991448</v>
      </c>
      <c r="DG86" s="15">
        <v>0.08069705456562623</v>
      </c>
      <c r="DH86" s="66">
        <v>0.008423644653705133</v>
      </c>
      <c r="DI86" s="14"/>
      <c r="DJ86" s="14">
        <v>0.00484095736764487</v>
      </c>
      <c r="DK86" s="80">
        <f t="shared" si="98"/>
        <v>0.01124395114334724</v>
      </c>
      <c r="DL86" s="66">
        <f t="shared" si="82"/>
        <v>0.011124189904073819</v>
      </c>
      <c r="DM86" s="14">
        <f t="shared" si="99"/>
        <v>0</v>
      </c>
      <c r="DN86" s="9"/>
      <c r="DO86" s="80">
        <v>-0.02605245418015939</v>
      </c>
      <c r="DP86" s="15">
        <v>0.008900786908785374</v>
      </c>
      <c r="DQ86" s="15">
        <f t="shared" si="100"/>
        <v>-0.02197105851119038</v>
      </c>
      <c r="DR86" s="15">
        <f t="shared" si="83"/>
        <v>-0.01715166727137402</v>
      </c>
      <c r="DS86" s="14">
        <f t="shared" si="130"/>
        <v>-0.0391227257825644</v>
      </c>
      <c r="DT86" s="15">
        <v>0.0027506102768102515</v>
      </c>
      <c r="DU86" s="66">
        <v>0.03377957719068456</v>
      </c>
      <c r="DV86" s="14">
        <v>0.008856030197829198</v>
      </c>
      <c r="DW86" s="66">
        <v>0.03239022452722331</v>
      </c>
      <c r="DX86" s="14"/>
      <c r="DY86" s="15">
        <f t="shared" si="131"/>
        <v>0.04748182774299228</v>
      </c>
      <c r="DZ86" s="6"/>
      <c r="EA86" s="6"/>
      <c r="EB86" s="8">
        <f>SUM(EB87:EB93)</f>
        <v>433863</v>
      </c>
      <c r="EC86" s="8">
        <f>SUM(EC87:EC93)</f>
        <v>367970</v>
      </c>
      <c r="ED86" s="8">
        <f>SUM(ED87:ED93)</f>
        <v>348592</v>
      </c>
      <c r="EE86" s="8">
        <f>SUM(EE87:EE93)</f>
        <v>25583</v>
      </c>
      <c r="EF86" s="9">
        <f>SUM(EF87:EF93)</f>
        <v>14566</v>
      </c>
      <c r="EG86" s="9">
        <f>SUM(EG87:EG93)</f>
        <v>95936</v>
      </c>
      <c r="EH86" s="6">
        <f>SUM(EH87:EH93)</f>
        <v>36986</v>
      </c>
      <c r="EI86" s="8">
        <f>SUM(EI87:EI93)</f>
        <v>99045</v>
      </c>
      <c r="EJ86" s="9">
        <f>SUM(EJ87:EJ93)</f>
        <v>53282</v>
      </c>
      <c r="EK86" s="9">
        <f>SUM(EK87:EK93)</f>
        <v>5115</v>
      </c>
      <c r="EL86" s="9">
        <f>SUM(EL87:EL93)</f>
        <v>724</v>
      </c>
      <c r="EM86" s="10">
        <f>SUM(EM87:EM93)</f>
        <v>1819</v>
      </c>
      <c r="EN86" s="6">
        <f>SUM(EN87:EN93)</f>
        <v>0</v>
      </c>
      <c r="EO86" s="6">
        <f>SUM(EO87:EO93)</f>
        <v>0</v>
      </c>
      <c r="EP86" s="6">
        <f>SUM(EP87:EP93)</f>
        <v>0</v>
      </c>
      <c r="EQ86" s="6">
        <f>SUM(EQ87:EQ93)</f>
        <v>1578</v>
      </c>
      <c r="ER86" s="6">
        <f>SUM(ER87:ER93)</f>
        <v>13958</v>
      </c>
      <c r="ES86" s="6">
        <f>SUM(ES87:ES93)</f>
        <v>0</v>
      </c>
      <c r="ET86" s="6">
        <f>SUM(EL86:ES86)</f>
        <v>18079</v>
      </c>
      <c r="EU86" s="6">
        <f>SUM(EE86:EK86)+ET86</f>
        <v>348592</v>
      </c>
      <c r="EV86" s="6"/>
      <c r="EW86" s="12">
        <f t="shared" si="101"/>
        <v>0.07338952127415431</v>
      </c>
      <c r="EX86" s="11">
        <f t="shared" si="102"/>
        <v>0.04178523890393354</v>
      </c>
      <c r="EY86" s="11">
        <f t="shared" si="103"/>
        <v>0.27520998760728876</v>
      </c>
      <c r="EZ86" s="13">
        <f t="shared" si="104"/>
        <v>0.10610111534401248</v>
      </c>
      <c r="FA86" s="80">
        <f t="shared" si="105"/>
        <v>0.28412872355074126</v>
      </c>
      <c r="FB86" s="66">
        <f t="shared" si="106"/>
        <v>0.15284917611419654</v>
      </c>
      <c r="FC86" s="66">
        <f t="shared" si="107"/>
        <v>0.01467331436177537</v>
      </c>
      <c r="FD86" s="66">
        <f t="shared" si="108"/>
        <v>0.0020769266076100428</v>
      </c>
      <c r="FE86" s="15">
        <f t="shared" si="109"/>
        <v>0.005218134667462248</v>
      </c>
      <c r="FF86" s="14">
        <f t="shared" si="110"/>
        <v>0</v>
      </c>
      <c r="FG86" s="14">
        <f t="shared" si="111"/>
        <v>0</v>
      </c>
      <c r="FH86" s="14">
        <f t="shared" si="112"/>
        <v>0</v>
      </c>
      <c r="FI86" s="14">
        <f t="shared" si="113"/>
        <v>0.004526782025978795</v>
      </c>
      <c r="FJ86" s="14">
        <f t="shared" si="114"/>
        <v>0.04004107954284665</v>
      </c>
      <c r="FK86" s="14">
        <f t="shared" si="115"/>
        <v>0</v>
      </c>
      <c r="FL86" s="14">
        <f>SUM(FD86:FK86)</f>
        <v>0.051862922843897735</v>
      </c>
      <c r="FM86" s="14">
        <f>SUM(EW86:FK86)</f>
        <v>1</v>
      </c>
      <c r="FN86" s="14">
        <f t="shared" si="116"/>
        <v>0.3259139624546748</v>
      </c>
      <c r="FO86" s="14"/>
      <c r="FP86" s="12">
        <f t="shared" si="84"/>
        <v>0.04178523890393354</v>
      </c>
      <c r="FQ86" s="11">
        <f t="shared" si="85"/>
        <v>0.28412872355074126</v>
      </c>
      <c r="FR86" s="11">
        <f t="shared" si="86"/>
        <v>0</v>
      </c>
      <c r="FS86" s="13">
        <f t="shared" si="87"/>
        <v>0.3259139624546748</v>
      </c>
      <c r="FT86" s="11">
        <f t="shared" si="88"/>
        <v>0.27520998760728876</v>
      </c>
      <c r="FU86" s="11">
        <f t="shared" si="89"/>
        <v>0.10610111534401248</v>
      </c>
      <c r="FV86" s="11">
        <f t="shared" si="90"/>
        <v>0.15284917611419654</v>
      </c>
      <c r="FW86" s="11">
        <f t="shared" si="91"/>
        <v>0.07338952127415431</v>
      </c>
      <c r="FX86" s="11">
        <f t="shared" si="92"/>
        <v>0.01467331436177537</v>
      </c>
      <c r="FY86" s="13">
        <f t="shared" si="127"/>
        <v>0.051862922843897735</v>
      </c>
      <c r="FZ86" s="13">
        <f>SUM(FS86:FY86)</f>
        <v>1</v>
      </c>
      <c r="GA86" s="80"/>
      <c r="GB86" s="12">
        <f t="shared" si="117"/>
        <v>-0.05155625209077308</v>
      </c>
      <c r="GC86" s="11">
        <f t="shared" si="118"/>
        <v>0.030224244666884115</v>
      </c>
      <c r="GD86" s="11">
        <f t="shared" si="119"/>
        <v>-0.02197105851119038</v>
      </c>
      <c r="GE86" s="13">
        <f t="shared" si="120"/>
        <v>-0.04330306593507932</v>
      </c>
      <c r="GF86" s="11">
        <f t="shared" si="121"/>
        <v>0.14178305967694937</v>
      </c>
      <c r="GG86" s="11">
        <f t="shared" si="122"/>
        <v>0.02661035007161397</v>
      </c>
      <c r="GH86" s="11">
        <f t="shared" si="123"/>
        <v>0.01556283673727435</v>
      </c>
      <c r="GI86" s="11">
        <f t="shared" si="124"/>
        <v>0.025082691235751388</v>
      </c>
      <c r="GJ86" s="11">
        <f t="shared" si="125"/>
        <v>0.00900027998488049</v>
      </c>
      <c r="GK86" s="13">
        <f t="shared" si="126"/>
        <v>-0.1747361517713901</v>
      </c>
      <c r="GL86" s="14"/>
      <c r="GM86" s="6"/>
      <c r="GN86" s="13">
        <f t="shared" si="128"/>
        <v>-0.07352731060196346</v>
      </c>
      <c r="GO86" s="13">
        <v>0.030224244666884115</v>
      </c>
      <c r="GP86" s="13">
        <f t="shared" si="129"/>
        <v>-0.04330306593507935</v>
      </c>
    </row>
    <row r="87" spans="1:198" ht="12" hidden="1" outlineLevel="2">
      <c r="A87" s="3">
        <v>96</v>
      </c>
      <c r="B87" s="1">
        <v>97</v>
      </c>
      <c r="C87" s="1">
        <v>1</v>
      </c>
      <c r="E87" s="147">
        <v>23002</v>
      </c>
      <c r="F87" s="40" t="s">
        <v>104</v>
      </c>
      <c r="G87" s="42">
        <v>105080</v>
      </c>
      <c r="H87" s="41">
        <v>95354</v>
      </c>
      <c r="I87" s="43">
        <v>91951</v>
      </c>
      <c r="J87" s="40"/>
      <c r="K87" s="41">
        <v>9298</v>
      </c>
      <c r="L87" s="41">
        <v>175</v>
      </c>
      <c r="M87" s="41"/>
      <c r="N87" s="40">
        <v>9473</v>
      </c>
      <c r="O87" s="41">
        <v>27200</v>
      </c>
      <c r="P87" s="41">
        <v>2337</v>
      </c>
      <c r="Q87" s="41">
        <v>835</v>
      </c>
      <c r="R87" s="41">
        <v>30372</v>
      </c>
      <c r="S87" s="40">
        <v>39845</v>
      </c>
      <c r="T87" s="42"/>
      <c r="U87" s="41">
        <v>15597</v>
      </c>
      <c r="V87" s="41">
        <v>3623</v>
      </c>
      <c r="W87" s="43">
        <v>52</v>
      </c>
      <c r="X87" s="41">
        <v>19272</v>
      </c>
      <c r="Y87" s="42">
        <v>2963</v>
      </c>
      <c r="Z87" s="43">
        <v>7462</v>
      </c>
      <c r="AA87" s="40">
        <v>10425</v>
      </c>
      <c r="AB87" s="41">
        <v>1419</v>
      </c>
      <c r="AC87" s="41">
        <v>13485</v>
      </c>
      <c r="AD87" s="40">
        <v>14904</v>
      </c>
      <c r="AE87" s="42">
        <v>1484</v>
      </c>
      <c r="AF87" s="43">
        <v>4464</v>
      </c>
      <c r="AG87" s="40">
        <v>5948</v>
      </c>
      <c r="AH87" s="41"/>
      <c r="AI87" s="41">
        <v>463</v>
      </c>
      <c r="AJ87" s="41">
        <v>71</v>
      </c>
      <c r="AK87" s="41">
        <v>105</v>
      </c>
      <c r="AL87" s="40">
        <v>639</v>
      </c>
      <c r="AM87" s="42">
        <v>266</v>
      </c>
      <c r="AN87" s="41">
        <v>163</v>
      </c>
      <c r="AO87" s="41">
        <v>365</v>
      </c>
      <c r="AP87" s="41">
        <v>124</v>
      </c>
      <c r="AQ87" s="43"/>
      <c r="AR87" s="43">
        <v>918</v>
      </c>
      <c r="AS87" s="41"/>
      <c r="AT87" s="45">
        <v>0.10111907428956728</v>
      </c>
      <c r="AU87" s="44">
        <v>0.29580972474470096</v>
      </c>
      <c r="AV87" s="44">
        <v>0.02541571054148405</v>
      </c>
      <c r="AW87" s="46">
        <f t="shared" si="93"/>
        <v>0.4223445095757523</v>
      </c>
      <c r="AX87" s="44">
        <v>0.1696229513545258</v>
      </c>
      <c r="AY87" s="44">
        <v>0.08115191786929996</v>
      </c>
      <c r="AZ87" s="44">
        <v>0.14665419625670195</v>
      </c>
      <c r="BA87" s="44">
        <v>0.04854759600221857</v>
      </c>
      <c r="BB87" s="44">
        <v>0.005035290535176344</v>
      </c>
      <c r="BC87" s="46">
        <f t="shared" si="94"/>
        <v>0.12664353840632503</v>
      </c>
      <c r="BD87" s="46"/>
      <c r="BE87" s="40"/>
      <c r="BF87" s="40"/>
      <c r="BG87" s="18"/>
      <c r="BH87" s="18"/>
      <c r="BI87" s="19">
        <v>92478</v>
      </c>
      <c r="BJ87" s="40"/>
      <c r="BK87" s="18">
        <v>21990</v>
      </c>
      <c r="BL87" s="18">
        <v>27186</v>
      </c>
      <c r="BM87" s="18">
        <v>5607</v>
      </c>
      <c r="BN87" s="18">
        <v>0</v>
      </c>
      <c r="BO87" s="18">
        <v>6492</v>
      </c>
      <c r="BP87" s="18">
        <v>6703</v>
      </c>
      <c r="BQ87" s="18">
        <v>18829</v>
      </c>
      <c r="BR87" s="18">
        <v>644</v>
      </c>
      <c r="BS87" s="18">
        <v>0</v>
      </c>
      <c r="BT87" s="18">
        <v>0</v>
      </c>
      <c r="BU87" s="18">
        <v>0</v>
      </c>
      <c r="BV87" s="18">
        <v>894</v>
      </c>
      <c r="BW87" s="18">
        <v>0</v>
      </c>
      <c r="BX87" s="18">
        <v>4133</v>
      </c>
      <c r="BY87" s="18">
        <v>0</v>
      </c>
      <c r="BZ87" s="18">
        <v>0</v>
      </c>
      <c r="CA87" s="18">
        <v>0</v>
      </c>
      <c r="CB87" s="18">
        <v>0</v>
      </c>
      <c r="CC87" s="18">
        <v>0</v>
      </c>
      <c r="CD87" s="18">
        <v>0</v>
      </c>
      <c r="CE87" s="18">
        <v>0</v>
      </c>
      <c r="CF87" s="18">
        <v>0</v>
      </c>
      <c r="CG87" s="18">
        <v>0</v>
      </c>
      <c r="CH87" s="18">
        <v>0</v>
      </c>
      <c r="CI87" s="18">
        <v>0</v>
      </c>
      <c r="CJ87" s="18">
        <v>0</v>
      </c>
      <c r="CK87" s="19"/>
      <c r="CL87" s="17">
        <v>5607</v>
      </c>
      <c r="CM87" s="20">
        <v>27186</v>
      </c>
      <c r="CN87" s="18">
        <v>32793</v>
      </c>
      <c r="CO87" s="19">
        <v>644</v>
      </c>
      <c r="CP87" s="19">
        <v>0</v>
      </c>
      <c r="CQ87" s="19">
        <f t="shared" si="95"/>
        <v>4133</v>
      </c>
      <c r="CR87" s="19">
        <f t="shared" si="96"/>
        <v>894</v>
      </c>
      <c r="CS87" s="18">
        <v>21990</v>
      </c>
      <c r="CT87" s="18">
        <v>6492</v>
      </c>
      <c r="CU87" s="18">
        <v>6703</v>
      </c>
      <c r="CV87" s="18"/>
      <c r="CW87" s="18">
        <v>18829</v>
      </c>
      <c r="CX87" s="19">
        <f t="shared" si="97"/>
        <v>0</v>
      </c>
      <c r="CY87" s="40"/>
      <c r="CZ87" s="58">
        <v>0.060630636475702326</v>
      </c>
      <c r="DA87" s="58">
        <v>0.29397262051514955</v>
      </c>
      <c r="DB87" s="58"/>
      <c r="DC87" s="49">
        <v>0.3546032569908519</v>
      </c>
      <c r="DD87" s="82">
        <v>0.23778628430545642</v>
      </c>
      <c r="DE87" s="82">
        <v>0.07020048011418932</v>
      </c>
      <c r="DF87" s="58">
        <v>0.20360518177296222</v>
      </c>
      <c r="DG87" s="26">
        <v>0.0724821038517269</v>
      </c>
      <c r="DH87" s="58">
        <v>0.0069638184216786695</v>
      </c>
      <c r="DI87" s="49"/>
      <c r="DJ87" s="49">
        <v>0</v>
      </c>
      <c r="DK87" s="82">
        <f t="shared" si="98"/>
        <v>0.0010100469489763774</v>
      </c>
      <c r="DL87" s="58">
        <f t="shared" si="82"/>
        <v>0.009667164082268215</v>
      </c>
      <c r="DM87" s="49">
        <f t="shared" si="99"/>
        <v>0</v>
      </c>
      <c r="DN87" s="41"/>
      <c r="DO87" s="82">
        <v>-0.04048843781386495</v>
      </c>
      <c r="DP87" s="26">
        <v>-0.0018371042295514117</v>
      </c>
      <c r="DQ87" s="26">
        <f t="shared" si="100"/>
        <v>-0.02541571054148405</v>
      </c>
      <c r="DR87" s="48">
        <f t="shared" si="83"/>
        <v>-0.04232554204341636</v>
      </c>
      <c r="DS87" s="14">
        <f t="shared" si="130"/>
        <v>-0.06774125258490041</v>
      </c>
      <c r="DT87" s="26">
        <v>0.0019285278865023257</v>
      </c>
      <c r="DU87" s="58">
        <v>0.06816333295093063</v>
      </c>
      <c r="DV87" s="49">
        <v>-0.010951437755110635</v>
      </c>
      <c r="DW87" s="58">
        <v>0.023934507849508332</v>
      </c>
      <c r="DX87" s="49"/>
      <c r="DY87" s="26">
        <f t="shared" si="131"/>
        <v>0.056950985516260266</v>
      </c>
      <c r="DZ87" s="40"/>
      <c r="EA87" s="40"/>
      <c r="EB87" s="42">
        <v>107034</v>
      </c>
      <c r="EC87" s="42">
        <v>97298</v>
      </c>
      <c r="ED87" s="42">
        <v>93435</v>
      </c>
      <c r="EE87" s="42">
        <v>6154</v>
      </c>
      <c r="EF87" s="41">
        <v>3775</v>
      </c>
      <c r="EG87" s="41">
        <v>28751</v>
      </c>
      <c r="EH87" s="40">
        <v>8460</v>
      </c>
      <c r="EI87" s="42">
        <v>28151</v>
      </c>
      <c r="EJ87" s="41">
        <v>14346</v>
      </c>
      <c r="EK87" s="41">
        <v>1158</v>
      </c>
      <c r="EL87" s="41">
        <v>145</v>
      </c>
      <c r="EM87" s="43">
        <v>360</v>
      </c>
      <c r="EN87" s="40"/>
      <c r="EO87" s="40"/>
      <c r="EP87" s="40"/>
      <c r="EQ87" s="40">
        <v>275</v>
      </c>
      <c r="ER87" s="40">
        <v>1860</v>
      </c>
      <c r="ES87" s="40"/>
      <c r="ET87" s="40">
        <f>SUM(EL87:ES87)</f>
        <v>2640</v>
      </c>
      <c r="EU87" s="40">
        <f>SUM(EE87:EK87)+ET87</f>
        <v>93435</v>
      </c>
      <c r="EV87" s="40"/>
      <c r="EW87" s="45">
        <f t="shared" si="101"/>
        <v>0.06586396960453791</v>
      </c>
      <c r="EX87" s="44">
        <f t="shared" si="102"/>
        <v>0.04040241879381388</v>
      </c>
      <c r="EY87" s="44">
        <f t="shared" si="103"/>
        <v>0.30771124311018355</v>
      </c>
      <c r="EZ87" s="46">
        <f t="shared" si="104"/>
        <v>0.09054422860812329</v>
      </c>
      <c r="FA87" s="84">
        <f t="shared" si="105"/>
        <v>0.30128966661315354</v>
      </c>
      <c r="FB87" s="57">
        <f t="shared" si="106"/>
        <v>0.1535398940439878</v>
      </c>
      <c r="FC87" s="57">
        <f t="shared" si="107"/>
        <v>0.01239364263926794</v>
      </c>
      <c r="FD87" s="57">
        <f t="shared" si="108"/>
        <v>0.0015518809867822551</v>
      </c>
      <c r="FE87" s="48">
        <f t="shared" si="109"/>
        <v>0.0038529458982180125</v>
      </c>
      <c r="FF87" s="47">
        <f t="shared" si="110"/>
        <v>0</v>
      </c>
      <c r="FG87" s="47">
        <f t="shared" si="111"/>
        <v>0</v>
      </c>
      <c r="FH87" s="47">
        <f t="shared" si="112"/>
        <v>0</v>
      </c>
      <c r="FI87" s="47">
        <f t="shared" si="113"/>
        <v>0.0029432225611387597</v>
      </c>
      <c r="FJ87" s="47">
        <f t="shared" si="114"/>
        <v>0.019906887140793066</v>
      </c>
      <c r="FK87" s="47">
        <f t="shared" si="115"/>
        <v>0</v>
      </c>
      <c r="FL87" s="47">
        <f>SUM(FD87:FK87)</f>
        <v>0.028254936586932095</v>
      </c>
      <c r="FM87" s="47">
        <f>SUM(EW87:FK87)</f>
        <v>1.0000000000000002</v>
      </c>
      <c r="FN87" s="47">
        <f t="shared" si="116"/>
        <v>0.34169208540696744</v>
      </c>
      <c r="FO87" s="47"/>
      <c r="FP87" s="45">
        <f t="shared" si="84"/>
        <v>0.04040241879381388</v>
      </c>
      <c r="FQ87" s="44">
        <f t="shared" si="85"/>
        <v>0.30128966661315354</v>
      </c>
      <c r="FR87" s="44">
        <f t="shared" si="86"/>
        <v>0</v>
      </c>
      <c r="FS87" s="46">
        <f t="shared" si="87"/>
        <v>0.34169208540696744</v>
      </c>
      <c r="FT87" s="44">
        <f t="shared" si="88"/>
        <v>0.30771124311018355</v>
      </c>
      <c r="FU87" s="44">
        <f t="shared" si="89"/>
        <v>0.09054422860812329</v>
      </c>
      <c r="FV87" s="44">
        <f t="shared" si="90"/>
        <v>0.1535398940439878</v>
      </c>
      <c r="FW87" s="44">
        <f t="shared" si="91"/>
        <v>0.06586396960453791</v>
      </c>
      <c r="FX87" s="44">
        <f t="shared" si="92"/>
        <v>0.01239364263926794</v>
      </c>
      <c r="FY87" s="46">
        <f t="shared" si="127"/>
        <v>0.028254936586932095</v>
      </c>
      <c r="FZ87" s="46">
        <f>SUM(FS87:FY87)</f>
        <v>1</v>
      </c>
      <c r="GA87" s="84"/>
      <c r="GB87" s="45">
        <f t="shared" si="117"/>
        <v>-0.0607166554957534</v>
      </c>
      <c r="GC87" s="44">
        <f t="shared" si="118"/>
        <v>0.005479941868452576</v>
      </c>
      <c r="GD87" s="44">
        <f t="shared" si="119"/>
        <v>-0.02541571054148405</v>
      </c>
      <c r="GE87" s="46">
        <f t="shared" si="120"/>
        <v>-0.08065242416878488</v>
      </c>
      <c r="GF87" s="44">
        <f t="shared" si="121"/>
        <v>0.13808829175565776</v>
      </c>
      <c r="GG87" s="44">
        <f t="shared" si="122"/>
        <v>0.009392310738823337</v>
      </c>
      <c r="GH87" s="44">
        <f t="shared" si="123"/>
        <v>0.006885697787285844</v>
      </c>
      <c r="GI87" s="44">
        <f t="shared" si="124"/>
        <v>0.017316373602319343</v>
      </c>
      <c r="GJ87" s="44">
        <f t="shared" si="125"/>
        <v>0.007358352104091597</v>
      </c>
      <c r="GK87" s="46">
        <f t="shared" si="126"/>
        <v>-0.09838860181939293</v>
      </c>
      <c r="GL87" s="47"/>
      <c r="GM87" s="40"/>
      <c r="GN87" s="46">
        <f t="shared" si="128"/>
        <v>-0.08613236603723745</v>
      </c>
      <c r="GO87" s="46">
        <v>0.005479941868452576</v>
      </c>
      <c r="GP87" s="46">
        <f t="shared" si="129"/>
        <v>-0.08065242416878488</v>
      </c>
    </row>
    <row r="88" spans="1:198" ht="12" hidden="1" outlineLevel="2">
      <c r="A88" s="3">
        <v>104</v>
      </c>
      <c r="B88" s="1">
        <v>105</v>
      </c>
      <c r="C88" s="1">
        <v>1</v>
      </c>
      <c r="E88" s="147">
        <v>23027</v>
      </c>
      <c r="F88" s="40" t="s">
        <v>105</v>
      </c>
      <c r="G88" s="42">
        <v>87927</v>
      </c>
      <c r="H88" s="41">
        <v>77900</v>
      </c>
      <c r="I88" s="43">
        <v>73053</v>
      </c>
      <c r="J88" s="40"/>
      <c r="K88" s="41">
        <v>6154</v>
      </c>
      <c r="L88" s="41">
        <v>276</v>
      </c>
      <c r="M88" s="41"/>
      <c r="N88" s="40">
        <v>6430</v>
      </c>
      <c r="O88" s="41">
        <v>16547</v>
      </c>
      <c r="P88" s="41">
        <v>1518</v>
      </c>
      <c r="Q88" s="41">
        <v>1303</v>
      </c>
      <c r="R88" s="41">
        <v>19368</v>
      </c>
      <c r="S88" s="40">
        <v>25798</v>
      </c>
      <c r="T88" s="42"/>
      <c r="U88" s="41">
        <v>6561</v>
      </c>
      <c r="V88" s="41">
        <v>10154</v>
      </c>
      <c r="W88" s="43">
        <v>122</v>
      </c>
      <c r="X88" s="41">
        <v>16837</v>
      </c>
      <c r="Y88" s="42">
        <v>4771</v>
      </c>
      <c r="Z88" s="43">
        <v>4996</v>
      </c>
      <c r="AA88" s="40">
        <v>9767</v>
      </c>
      <c r="AB88" s="41">
        <v>3266</v>
      </c>
      <c r="AC88" s="41">
        <v>8961</v>
      </c>
      <c r="AD88" s="40">
        <v>12227</v>
      </c>
      <c r="AE88" s="42">
        <v>2888</v>
      </c>
      <c r="AF88" s="43">
        <v>3289</v>
      </c>
      <c r="AG88" s="40">
        <v>6177</v>
      </c>
      <c r="AH88" s="41"/>
      <c r="AI88" s="41">
        <v>393</v>
      </c>
      <c r="AJ88" s="41">
        <v>109</v>
      </c>
      <c r="AK88" s="41">
        <v>153</v>
      </c>
      <c r="AL88" s="40">
        <v>655</v>
      </c>
      <c r="AM88" s="42">
        <v>356</v>
      </c>
      <c r="AN88" s="41">
        <v>276</v>
      </c>
      <c r="AO88" s="41">
        <v>768</v>
      </c>
      <c r="AP88" s="41">
        <v>192</v>
      </c>
      <c r="AQ88" s="43"/>
      <c r="AR88" s="43">
        <v>1592</v>
      </c>
      <c r="AS88" s="41"/>
      <c r="AT88" s="45">
        <v>0.08424020916321028</v>
      </c>
      <c r="AU88" s="44">
        <v>0.22650678274677288</v>
      </c>
      <c r="AV88" s="44">
        <v>0.020779434109482155</v>
      </c>
      <c r="AW88" s="46">
        <f t="shared" si="93"/>
        <v>0.3315264260194653</v>
      </c>
      <c r="AX88" s="44">
        <v>0.08981150671430331</v>
      </c>
      <c r="AY88" s="44">
        <v>0.06838870409154997</v>
      </c>
      <c r="AZ88" s="44">
        <v>0.12266436696644901</v>
      </c>
      <c r="BA88" s="44">
        <v>0.04502210723721134</v>
      </c>
      <c r="BB88" s="44">
        <v>0.005379655866288859</v>
      </c>
      <c r="BC88" s="46">
        <f t="shared" si="94"/>
        <v>0.3372072331047322</v>
      </c>
      <c r="BD88" s="46"/>
      <c r="BE88" s="40"/>
      <c r="BF88" s="40"/>
      <c r="BG88" s="18"/>
      <c r="BH88" s="18"/>
      <c r="BI88" s="19">
        <v>73749</v>
      </c>
      <c r="BJ88" s="40"/>
      <c r="BK88" s="18">
        <v>7606</v>
      </c>
      <c r="BL88" s="18">
        <v>18472</v>
      </c>
      <c r="BM88" s="18">
        <v>4784</v>
      </c>
      <c r="BN88" s="18">
        <v>0</v>
      </c>
      <c r="BO88" s="18">
        <v>6521</v>
      </c>
      <c r="BP88" s="18">
        <v>6387</v>
      </c>
      <c r="BQ88" s="18">
        <v>12596</v>
      </c>
      <c r="BR88" s="18">
        <v>577</v>
      </c>
      <c r="BS88" s="18">
        <v>0</v>
      </c>
      <c r="BT88" s="18">
        <v>0</v>
      </c>
      <c r="BU88" s="18">
        <v>0</v>
      </c>
      <c r="BV88" s="18">
        <v>722</v>
      </c>
      <c r="BW88" s="18">
        <v>0</v>
      </c>
      <c r="BX88" s="18">
        <v>16084</v>
      </c>
      <c r="BY88" s="18">
        <v>0</v>
      </c>
      <c r="BZ88" s="18">
        <v>0</v>
      </c>
      <c r="CA88" s="18">
        <v>0</v>
      </c>
      <c r="CB88" s="18">
        <v>0</v>
      </c>
      <c r="CC88" s="18">
        <v>0</v>
      </c>
      <c r="CD88" s="18">
        <v>0</v>
      </c>
      <c r="CE88" s="18">
        <v>0</v>
      </c>
      <c r="CF88" s="18">
        <v>0</v>
      </c>
      <c r="CG88" s="18">
        <v>0</v>
      </c>
      <c r="CH88" s="18">
        <v>0</v>
      </c>
      <c r="CI88" s="18">
        <v>0</v>
      </c>
      <c r="CJ88" s="18">
        <v>0</v>
      </c>
      <c r="CK88" s="19"/>
      <c r="CL88" s="17">
        <v>4784</v>
      </c>
      <c r="CM88" s="20">
        <v>18472</v>
      </c>
      <c r="CN88" s="18">
        <v>23256</v>
      </c>
      <c r="CO88" s="19">
        <v>577</v>
      </c>
      <c r="CP88" s="19">
        <v>0</v>
      </c>
      <c r="CQ88" s="19">
        <f t="shared" si="95"/>
        <v>16084</v>
      </c>
      <c r="CR88" s="19">
        <f t="shared" si="96"/>
        <v>722</v>
      </c>
      <c r="CS88" s="18">
        <v>7606</v>
      </c>
      <c r="CT88" s="18">
        <v>6521</v>
      </c>
      <c r="CU88" s="18">
        <v>6387</v>
      </c>
      <c r="CV88" s="18"/>
      <c r="CW88" s="18">
        <v>12596</v>
      </c>
      <c r="CX88" s="19">
        <f t="shared" si="97"/>
        <v>0</v>
      </c>
      <c r="CY88" s="40"/>
      <c r="CZ88" s="58">
        <v>0.0648686761854398</v>
      </c>
      <c r="DA88" s="58">
        <v>0.2504711928297333</v>
      </c>
      <c r="DB88" s="58"/>
      <c r="DC88" s="49">
        <v>0.3153398690151731</v>
      </c>
      <c r="DD88" s="82">
        <v>0.10313360181154999</v>
      </c>
      <c r="DE88" s="82">
        <v>0.08842153791915823</v>
      </c>
      <c r="DF88" s="58">
        <v>0.1707955362106605</v>
      </c>
      <c r="DG88" s="26">
        <v>0.08660456412968312</v>
      </c>
      <c r="DH88" s="58">
        <v>0.007823834899456265</v>
      </c>
      <c r="DI88" s="49"/>
      <c r="DJ88" s="49">
        <v>0</v>
      </c>
      <c r="DK88" s="82">
        <f t="shared" si="98"/>
        <v>0.003930702910074051</v>
      </c>
      <c r="DL88" s="58">
        <f t="shared" si="82"/>
        <v>0.009789963253739034</v>
      </c>
      <c r="DM88" s="49">
        <f t="shared" si="99"/>
        <v>0</v>
      </c>
      <c r="DN88" s="41"/>
      <c r="DO88" s="82">
        <v>-0.019371532977770473</v>
      </c>
      <c r="DP88" s="26">
        <v>0.023964410082960408</v>
      </c>
      <c r="DQ88" s="26">
        <f t="shared" si="100"/>
        <v>-0.020779434109482155</v>
      </c>
      <c r="DR88" s="48">
        <f t="shared" si="83"/>
        <v>0.004592877105189935</v>
      </c>
      <c r="DS88" s="14">
        <f t="shared" si="130"/>
        <v>-0.01618655700429222</v>
      </c>
      <c r="DT88" s="26">
        <v>0.0024441790331674058</v>
      </c>
      <c r="DU88" s="58">
        <v>0.013322095097246675</v>
      </c>
      <c r="DV88" s="49">
        <v>0.02003283382760826</v>
      </c>
      <c r="DW88" s="58">
        <v>0.04158245689247178</v>
      </c>
      <c r="DX88" s="49"/>
      <c r="DY88" s="26">
        <f t="shared" si="131"/>
        <v>0.04813116924421147</v>
      </c>
      <c r="DZ88" s="40"/>
      <c r="EA88" s="40"/>
      <c r="EB88" s="42">
        <v>70578</v>
      </c>
      <c r="EC88" s="42">
        <v>63014</v>
      </c>
      <c r="ED88" s="42">
        <v>59590</v>
      </c>
      <c r="EE88" s="42">
        <v>4754</v>
      </c>
      <c r="EF88" s="41">
        <v>2573</v>
      </c>
      <c r="EG88" s="41">
        <v>14727</v>
      </c>
      <c r="EH88" s="40">
        <v>7099</v>
      </c>
      <c r="EI88" s="42">
        <v>16739</v>
      </c>
      <c r="EJ88" s="41">
        <v>8229</v>
      </c>
      <c r="EK88" s="41">
        <v>985</v>
      </c>
      <c r="EL88" s="41">
        <v>164</v>
      </c>
      <c r="EM88" s="43">
        <v>447</v>
      </c>
      <c r="EN88" s="40"/>
      <c r="EO88" s="40"/>
      <c r="EP88" s="40"/>
      <c r="EQ88" s="40">
        <v>477</v>
      </c>
      <c r="ER88" s="40">
        <v>3396</v>
      </c>
      <c r="ES88" s="40"/>
      <c r="ET88" s="40">
        <f>SUM(EL88:ES88)</f>
        <v>4484</v>
      </c>
      <c r="EU88" s="40">
        <f>SUM(EE88:EK88)+ET88</f>
        <v>59590</v>
      </c>
      <c r="EV88" s="40"/>
      <c r="EW88" s="45">
        <f t="shared" si="101"/>
        <v>0.0797784863232086</v>
      </c>
      <c r="EX88" s="44">
        <f t="shared" si="102"/>
        <v>0.043178385635173684</v>
      </c>
      <c r="EY88" s="44">
        <f t="shared" si="103"/>
        <v>0.24713878167477765</v>
      </c>
      <c r="EZ88" s="46">
        <f t="shared" si="104"/>
        <v>0.11913072663198523</v>
      </c>
      <c r="FA88" s="84">
        <f t="shared" si="105"/>
        <v>0.2809028360463165</v>
      </c>
      <c r="FB88" s="57">
        <f t="shared" si="106"/>
        <v>0.13809363987246182</v>
      </c>
      <c r="FC88" s="57">
        <f t="shared" si="107"/>
        <v>0.016529619063601276</v>
      </c>
      <c r="FD88" s="57">
        <f t="shared" si="108"/>
        <v>0.002752139620741735</v>
      </c>
      <c r="FE88" s="48">
        <f t="shared" si="109"/>
        <v>0.007501258600436315</v>
      </c>
      <c r="FF88" s="47">
        <f t="shared" si="110"/>
        <v>0</v>
      </c>
      <c r="FG88" s="47">
        <f t="shared" si="111"/>
        <v>0</v>
      </c>
      <c r="FH88" s="47">
        <f t="shared" si="112"/>
        <v>0</v>
      </c>
      <c r="FI88" s="47">
        <f t="shared" si="113"/>
        <v>0.008004698774962241</v>
      </c>
      <c r="FJ88" s="47">
        <f t="shared" si="114"/>
        <v>0.056989427756334955</v>
      </c>
      <c r="FK88" s="47">
        <f t="shared" si="115"/>
        <v>0</v>
      </c>
      <c r="FL88" s="47">
        <f>SUM(FD88:FK88)</f>
        <v>0.07524752475247524</v>
      </c>
      <c r="FM88" s="47">
        <f>SUM(EW88:FK88)</f>
        <v>1</v>
      </c>
      <c r="FN88" s="47">
        <f t="shared" si="116"/>
        <v>0.3240812216814902</v>
      </c>
      <c r="FO88" s="47"/>
      <c r="FP88" s="45">
        <f t="shared" si="84"/>
        <v>0.043178385635173684</v>
      </c>
      <c r="FQ88" s="44">
        <f t="shared" si="85"/>
        <v>0.2809028360463165</v>
      </c>
      <c r="FR88" s="44">
        <f t="shared" si="86"/>
        <v>0</v>
      </c>
      <c r="FS88" s="46">
        <f t="shared" si="87"/>
        <v>0.3240812216814902</v>
      </c>
      <c r="FT88" s="44">
        <f t="shared" si="88"/>
        <v>0.24713878167477765</v>
      </c>
      <c r="FU88" s="44">
        <f t="shared" si="89"/>
        <v>0.11913072663198523</v>
      </c>
      <c r="FV88" s="44">
        <f t="shared" si="90"/>
        <v>0.13809363987246182</v>
      </c>
      <c r="FW88" s="44">
        <f t="shared" si="91"/>
        <v>0.0797784863232086</v>
      </c>
      <c r="FX88" s="44">
        <f t="shared" si="92"/>
        <v>0.016529619063601276</v>
      </c>
      <c r="FY88" s="46">
        <f t="shared" si="127"/>
        <v>0.07524752475247524</v>
      </c>
      <c r="FZ88" s="46">
        <f>SUM(FS88:FY88)</f>
        <v>0.9999999999999999</v>
      </c>
      <c r="GA88" s="84"/>
      <c r="GB88" s="45">
        <f t="shared" si="117"/>
        <v>-0.04106182352803659</v>
      </c>
      <c r="GC88" s="44">
        <f t="shared" si="118"/>
        <v>0.05439605329954361</v>
      </c>
      <c r="GD88" s="44">
        <f t="shared" si="119"/>
        <v>-0.020779434109482155</v>
      </c>
      <c r="GE88" s="46">
        <f t="shared" si="120"/>
        <v>-0.007445204337975131</v>
      </c>
      <c r="GF88" s="44">
        <f t="shared" si="121"/>
        <v>0.15732727496047433</v>
      </c>
      <c r="GG88" s="44">
        <f t="shared" si="122"/>
        <v>0.050742022540435264</v>
      </c>
      <c r="GH88" s="44">
        <f t="shared" si="123"/>
        <v>0.0154292729060128</v>
      </c>
      <c r="GI88" s="44">
        <f t="shared" si="124"/>
        <v>0.034756379085997255</v>
      </c>
      <c r="GJ88" s="44">
        <f t="shared" si="125"/>
        <v>0.011149963197312417</v>
      </c>
      <c r="GK88" s="46">
        <f t="shared" si="126"/>
        <v>-0.26195970835225696</v>
      </c>
      <c r="GL88" s="47"/>
      <c r="GM88" s="40"/>
      <c r="GN88" s="46">
        <f t="shared" si="128"/>
        <v>-0.06184125763751874</v>
      </c>
      <c r="GO88" s="46">
        <v>0.05439605329954361</v>
      </c>
      <c r="GP88" s="46">
        <f t="shared" si="129"/>
        <v>-0.007445204337975131</v>
      </c>
    </row>
    <row r="89" spans="1:198" ht="12" hidden="1" outlineLevel="2">
      <c r="A89" s="3">
        <v>112</v>
      </c>
      <c r="B89" s="1">
        <v>113</v>
      </c>
      <c r="C89" s="1">
        <v>1</v>
      </c>
      <c r="E89" s="147">
        <v>23050</v>
      </c>
      <c r="F89" s="40" t="s">
        <v>106</v>
      </c>
      <c r="G89" s="42">
        <v>71469</v>
      </c>
      <c r="H89" s="41">
        <v>64434</v>
      </c>
      <c r="I89" s="43">
        <v>61204</v>
      </c>
      <c r="J89" s="40"/>
      <c r="K89" s="41">
        <v>6175</v>
      </c>
      <c r="L89" s="41">
        <v>183</v>
      </c>
      <c r="M89" s="41"/>
      <c r="N89" s="40">
        <v>6358</v>
      </c>
      <c r="O89" s="41">
        <v>16336</v>
      </c>
      <c r="P89" s="41">
        <v>1201</v>
      </c>
      <c r="Q89" s="41">
        <v>867</v>
      </c>
      <c r="R89" s="41">
        <v>18404</v>
      </c>
      <c r="S89" s="40">
        <v>24762</v>
      </c>
      <c r="T89" s="42"/>
      <c r="U89" s="41">
        <v>7979</v>
      </c>
      <c r="V89" s="41">
        <v>4742</v>
      </c>
      <c r="W89" s="43">
        <v>58</v>
      </c>
      <c r="X89" s="41">
        <v>12779</v>
      </c>
      <c r="Y89" s="42">
        <v>2481</v>
      </c>
      <c r="Z89" s="43">
        <v>5112</v>
      </c>
      <c r="AA89" s="40">
        <v>7593</v>
      </c>
      <c r="AB89" s="41">
        <v>1394</v>
      </c>
      <c r="AC89" s="41">
        <v>8363</v>
      </c>
      <c r="AD89" s="40">
        <v>9757</v>
      </c>
      <c r="AE89" s="42">
        <v>1530</v>
      </c>
      <c r="AF89" s="43">
        <v>3378</v>
      </c>
      <c r="AG89" s="40">
        <v>4908</v>
      </c>
      <c r="AH89" s="41"/>
      <c r="AI89" s="41">
        <v>358</v>
      </c>
      <c r="AJ89" s="41">
        <v>39</v>
      </c>
      <c r="AK89" s="41">
        <v>89</v>
      </c>
      <c r="AL89" s="40">
        <v>486</v>
      </c>
      <c r="AM89" s="42">
        <v>129</v>
      </c>
      <c r="AN89" s="41">
        <v>168</v>
      </c>
      <c r="AO89" s="41">
        <v>502</v>
      </c>
      <c r="AP89" s="41">
        <v>120</v>
      </c>
      <c r="AQ89" s="43"/>
      <c r="AR89" s="43">
        <v>919</v>
      </c>
      <c r="AS89" s="41"/>
      <c r="AT89" s="45">
        <v>0.10089209855564996</v>
      </c>
      <c r="AU89" s="44">
        <v>0.2669106594340239</v>
      </c>
      <c r="AV89" s="44">
        <v>0.01962290046402196</v>
      </c>
      <c r="AW89" s="46">
        <f t="shared" si="93"/>
        <v>0.3874256584536958</v>
      </c>
      <c r="AX89" s="44">
        <v>0.13036729625514673</v>
      </c>
      <c r="AY89" s="44">
        <v>0.08352395268283119</v>
      </c>
      <c r="AZ89" s="44">
        <v>0.13664139598719038</v>
      </c>
      <c r="BA89" s="44">
        <v>0.05519247108032155</v>
      </c>
      <c r="BB89" s="44">
        <v>0.005849290896019868</v>
      </c>
      <c r="BC89" s="46">
        <f t="shared" si="94"/>
        <v>0.2009999346447945</v>
      </c>
      <c r="BD89" s="46"/>
      <c r="BE89" s="40"/>
      <c r="BF89" s="40"/>
      <c r="BG89" s="18"/>
      <c r="BH89" s="18"/>
      <c r="BI89" s="19">
        <v>62190</v>
      </c>
      <c r="BJ89" s="40"/>
      <c r="BK89" s="18">
        <v>9204</v>
      </c>
      <c r="BL89" s="18">
        <v>17163</v>
      </c>
      <c r="BM89" s="18">
        <v>5060</v>
      </c>
      <c r="BN89" s="18">
        <v>0</v>
      </c>
      <c r="BO89" s="18">
        <v>6672</v>
      </c>
      <c r="BP89" s="18">
        <v>5790</v>
      </c>
      <c r="BQ89" s="18">
        <v>10180</v>
      </c>
      <c r="BR89" s="18">
        <v>568</v>
      </c>
      <c r="BS89" s="18">
        <v>656</v>
      </c>
      <c r="BT89" s="18">
        <v>0</v>
      </c>
      <c r="BU89" s="18">
        <v>0</v>
      </c>
      <c r="BV89" s="18">
        <v>632</v>
      </c>
      <c r="BW89" s="18">
        <v>0</v>
      </c>
      <c r="BX89" s="18">
        <v>6265</v>
      </c>
      <c r="BY89" s="18">
        <v>0</v>
      </c>
      <c r="BZ89" s="18">
        <v>0</v>
      </c>
      <c r="CA89" s="18">
        <v>0</v>
      </c>
      <c r="CB89" s="18">
        <v>0</v>
      </c>
      <c r="CC89" s="18">
        <v>0</v>
      </c>
      <c r="CD89" s="18">
        <v>0</v>
      </c>
      <c r="CE89" s="18">
        <v>0</v>
      </c>
      <c r="CF89" s="18">
        <v>0</v>
      </c>
      <c r="CG89" s="18">
        <v>0</v>
      </c>
      <c r="CH89" s="18">
        <v>0</v>
      </c>
      <c r="CI89" s="18">
        <v>0</v>
      </c>
      <c r="CJ89" s="18">
        <v>0</v>
      </c>
      <c r="CK89" s="19"/>
      <c r="CL89" s="17">
        <v>5060</v>
      </c>
      <c r="CM89" s="20">
        <v>17163</v>
      </c>
      <c r="CN89" s="18">
        <v>22223</v>
      </c>
      <c r="CO89" s="19">
        <v>568</v>
      </c>
      <c r="CP89" s="19">
        <v>656</v>
      </c>
      <c r="CQ89" s="19">
        <f t="shared" si="95"/>
        <v>6265</v>
      </c>
      <c r="CR89" s="19">
        <f t="shared" si="96"/>
        <v>632</v>
      </c>
      <c r="CS89" s="18">
        <v>9204</v>
      </c>
      <c r="CT89" s="18">
        <v>6672</v>
      </c>
      <c r="CU89" s="18">
        <v>5790</v>
      </c>
      <c r="CV89" s="18"/>
      <c r="CW89" s="18">
        <v>10180</v>
      </c>
      <c r="CX89" s="19">
        <f t="shared" si="97"/>
        <v>0</v>
      </c>
      <c r="CY89" s="40"/>
      <c r="CZ89" s="58">
        <v>0.08136356327383824</v>
      </c>
      <c r="DA89" s="58">
        <v>0.2759768451519537</v>
      </c>
      <c r="DB89" s="58"/>
      <c r="DC89" s="49">
        <v>0.35734040842579196</v>
      </c>
      <c r="DD89" s="82">
        <v>0.14799807042932947</v>
      </c>
      <c r="DE89" s="82">
        <v>0.10728412928123493</v>
      </c>
      <c r="DF89" s="58">
        <v>0.16369191188293938</v>
      </c>
      <c r="DG89" s="26">
        <v>0.09310178485287024</v>
      </c>
      <c r="DH89" s="58">
        <v>0.009133301173822158</v>
      </c>
      <c r="DI89" s="49"/>
      <c r="DJ89" s="49">
        <v>0.010548319665541084</v>
      </c>
      <c r="DK89" s="82">
        <f t="shared" si="98"/>
        <v>0.0015310777002992995</v>
      </c>
      <c r="DL89" s="58">
        <f t="shared" si="82"/>
        <v>0.010162405531435922</v>
      </c>
      <c r="DM89" s="49">
        <f t="shared" si="99"/>
        <v>0</v>
      </c>
      <c r="DN89" s="41"/>
      <c r="DO89" s="82">
        <v>-0.019528535281811712</v>
      </c>
      <c r="DP89" s="26">
        <v>0.009066185717929776</v>
      </c>
      <c r="DQ89" s="26">
        <f t="shared" si="100"/>
        <v>-0.01962290046402196</v>
      </c>
      <c r="DR89" s="48">
        <f t="shared" si="83"/>
        <v>-0.010462349563881937</v>
      </c>
      <c r="DS89" s="14">
        <f t="shared" si="130"/>
        <v>-0.030085250027903895</v>
      </c>
      <c r="DT89" s="26">
        <v>0.0032840102778022903</v>
      </c>
      <c r="DU89" s="58">
        <v>0.01763077417418274</v>
      </c>
      <c r="DV89" s="49">
        <v>0.023760176598403737</v>
      </c>
      <c r="DW89" s="58">
        <v>0.03790931377254869</v>
      </c>
      <c r="DX89" s="49"/>
      <c r="DY89" s="26">
        <f t="shared" si="131"/>
        <v>0.027050515895749</v>
      </c>
      <c r="DZ89" s="40"/>
      <c r="EA89" s="40"/>
      <c r="EB89" s="42">
        <v>61554</v>
      </c>
      <c r="EC89" s="42">
        <v>56109</v>
      </c>
      <c r="ED89" s="42">
        <v>53981</v>
      </c>
      <c r="EE89" s="42">
        <v>4011</v>
      </c>
      <c r="EF89" s="41">
        <v>2438</v>
      </c>
      <c r="EG89" s="41">
        <v>14974</v>
      </c>
      <c r="EH89" s="40">
        <v>5650</v>
      </c>
      <c r="EI89" s="42">
        <v>15903</v>
      </c>
      <c r="EJ89" s="41">
        <v>8186</v>
      </c>
      <c r="EK89" s="41">
        <v>759</v>
      </c>
      <c r="EL89" s="41">
        <v>134</v>
      </c>
      <c r="EM89" s="43">
        <v>221</v>
      </c>
      <c r="EN89" s="40"/>
      <c r="EO89" s="40"/>
      <c r="EP89" s="40"/>
      <c r="EQ89" s="40">
        <v>217</v>
      </c>
      <c r="ER89" s="40">
        <v>1488</v>
      </c>
      <c r="ES89" s="40"/>
      <c r="ET89" s="40">
        <f>SUM(EL89:ES89)</f>
        <v>2060</v>
      </c>
      <c r="EU89" s="40">
        <f>SUM(EE89:EK89)+ET89</f>
        <v>53981</v>
      </c>
      <c r="EV89" s="40"/>
      <c r="EW89" s="45">
        <f t="shared" si="101"/>
        <v>0.07430392175024546</v>
      </c>
      <c r="EX89" s="44">
        <f t="shared" si="102"/>
        <v>0.04516403919897742</v>
      </c>
      <c r="EY89" s="44">
        <f t="shared" si="103"/>
        <v>0.27739389785294827</v>
      </c>
      <c r="EZ89" s="46">
        <f t="shared" si="104"/>
        <v>0.10466645671625202</v>
      </c>
      <c r="FA89" s="84">
        <f t="shared" si="105"/>
        <v>0.2946036568422223</v>
      </c>
      <c r="FB89" s="57">
        <f t="shared" si="106"/>
        <v>0.15164594950075028</v>
      </c>
      <c r="FC89" s="57">
        <f t="shared" si="107"/>
        <v>0.01406050276949297</v>
      </c>
      <c r="FD89" s="57">
        <f t="shared" si="108"/>
        <v>0.0024823549026509327</v>
      </c>
      <c r="FE89" s="48">
        <f t="shared" si="109"/>
        <v>0.004094033085715344</v>
      </c>
      <c r="FF89" s="47">
        <f t="shared" si="110"/>
        <v>0</v>
      </c>
      <c r="FG89" s="47">
        <f t="shared" si="111"/>
        <v>0</v>
      </c>
      <c r="FH89" s="47">
        <f t="shared" si="112"/>
        <v>0</v>
      </c>
      <c r="FI89" s="47">
        <f t="shared" si="113"/>
        <v>0.0040199329393675555</v>
      </c>
      <c r="FJ89" s="47">
        <f t="shared" si="114"/>
        <v>0.027565254441377522</v>
      </c>
      <c r="FK89" s="47">
        <f t="shared" si="115"/>
        <v>0</v>
      </c>
      <c r="FL89" s="47">
        <f>SUM(FD89:FK89)</f>
        <v>0.038161575369111356</v>
      </c>
      <c r="FM89" s="47">
        <f>SUM(EW89:FK89)</f>
        <v>1</v>
      </c>
      <c r="FN89" s="47">
        <f t="shared" si="116"/>
        <v>0.3397676960411997</v>
      </c>
      <c r="FO89" s="47"/>
      <c r="FP89" s="45">
        <f t="shared" si="84"/>
        <v>0.04516403919897742</v>
      </c>
      <c r="FQ89" s="44">
        <f t="shared" si="85"/>
        <v>0.2946036568422223</v>
      </c>
      <c r="FR89" s="44">
        <f t="shared" si="86"/>
        <v>0</v>
      </c>
      <c r="FS89" s="46">
        <f t="shared" si="87"/>
        <v>0.3397676960411997</v>
      </c>
      <c r="FT89" s="44">
        <f t="shared" si="88"/>
        <v>0.27739389785294827</v>
      </c>
      <c r="FU89" s="44">
        <f t="shared" si="89"/>
        <v>0.10466645671625202</v>
      </c>
      <c r="FV89" s="44">
        <f t="shared" si="90"/>
        <v>0.15164594950075028</v>
      </c>
      <c r="FW89" s="44">
        <f t="shared" si="91"/>
        <v>0.07430392175024546</v>
      </c>
      <c r="FX89" s="44">
        <f t="shared" si="92"/>
        <v>0.01406050276949297</v>
      </c>
      <c r="FY89" s="46">
        <f t="shared" si="127"/>
        <v>0.038161575369111356</v>
      </c>
      <c r="FZ89" s="46">
        <f>SUM(FS89:FY89)</f>
        <v>1</v>
      </c>
      <c r="GA89" s="84"/>
      <c r="GB89" s="45">
        <f t="shared" si="117"/>
        <v>-0.055728059356672535</v>
      </c>
      <c r="GC89" s="44">
        <f t="shared" si="118"/>
        <v>0.02769299740819836</v>
      </c>
      <c r="GD89" s="44">
        <f t="shared" si="119"/>
        <v>-0.01962290046402196</v>
      </c>
      <c r="GE89" s="46">
        <f t="shared" si="120"/>
        <v>-0.04765796241249609</v>
      </c>
      <c r="GF89" s="44">
        <f t="shared" si="121"/>
        <v>0.14702660159780154</v>
      </c>
      <c r="GG89" s="44">
        <f t="shared" si="122"/>
        <v>0.021142504033420828</v>
      </c>
      <c r="GH89" s="44">
        <f t="shared" si="123"/>
        <v>0.015004553513559893</v>
      </c>
      <c r="GI89" s="44">
        <f t="shared" si="124"/>
        <v>0.01911145066992391</v>
      </c>
      <c r="GJ89" s="44">
        <f t="shared" si="125"/>
        <v>0.008211211873473102</v>
      </c>
      <c r="GK89" s="46">
        <f t="shared" si="126"/>
        <v>-0.16283835927568313</v>
      </c>
      <c r="GL89" s="47"/>
      <c r="GM89" s="40"/>
      <c r="GN89" s="46">
        <f t="shared" si="128"/>
        <v>-0.0753509598206945</v>
      </c>
      <c r="GO89" s="46">
        <v>0.02769299740819836</v>
      </c>
      <c r="GP89" s="46">
        <f t="shared" si="129"/>
        <v>-0.04765796241249613</v>
      </c>
    </row>
    <row r="90" spans="1:198" ht="12" hidden="1" outlineLevel="2">
      <c r="A90" s="3">
        <v>118</v>
      </c>
      <c r="B90" s="1">
        <v>119</v>
      </c>
      <c r="C90" s="1">
        <v>1</v>
      </c>
      <c r="E90" s="147">
        <v>23088</v>
      </c>
      <c r="F90" s="40" t="s">
        <v>107</v>
      </c>
      <c r="G90" s="42">
        <v>60487</v>
      </c>
      <c r="H90" s="41">
        <v>53993</v>
      </c>
      <c r="I90" s="43">
        <v>51729</v>
      </c>
      <c r="J90" s="40"/>
      <c r="K90" s="41">
        <v>5932</v>
      </c>
      <c r="L90" s="41">
        <v>99</v>
      </c>
      <c r="M90" s="41"/>
      <c r="N90" s="40">
        <v>6031</v>
      </c>
      <c r="O90" s="41">
        <v>13299</v>
      </c>
      <c r="P90" s="41">
        <v>1386</v>
      </c>
      <c r="Q90" s="41">
        <v>528</v>
      </c>
      <c r="R90" s="41">
        <v>15213</v>
      </c>
      <c r="S90" s="40">
        <v>21244</v>
      </c>
      <c r="T90" s="42"/>
      <c r="U90" s="41">
        <v>5939</v>
      </c>
      <c r="V90" s="41">
        <v>2574</v>
      </c>
      <c r="W90" s="43">
        <v>33</v>
      </c>
      <c r="X90" s="41">
        <v>8546</v>
      </c>
      <c r="Y90" s="42">
        <v>2934</v>
      </c>
      <c r="Z90" s="43">
        <v>6431</v>
      </c>
      <c r="AA90" s="40">
        <v>9365</v>
      </c>
      <c r="AB90" s="41">
        <v>1263</v>
      </c>
      <c r="AC90" s="41">
        <v>5904</v>
      </c>
      <c r="AD90" s="40">
        <v>7167</v>
      </c>
      <c r="AE90" s="42">
        <v>1187</v>
      </c>
      <c r="AF90" s="43">
        <v>2876</v>
      </c>
      <c r="AG90" s="40">
        <v>4063</v>
      </c>
      <c r="AH90" s="41"/>
      <c r="AI90" s="41">
        <v>473</v>
      </c>
      <c r="AJ90" s="41">
        <v>46</v>
      </c>
      <c r="AK90" s="41">
        <v>129</v>
      </c>
      <c r="AL90" s="40">
        <v>648</v>
      </c>
      <c r="AM90" s="42">
        <v>187</v>
      </c>
      <c r="AN90" s="41">
        <v>150</v>
      </c>
      <c r="AO90" s="41">
        <v>282</v>
      </c>
      <c r="AP90" s="41">
        <v>77</v>
      </c>
      <c r="AQ90" s="43"/>
      <c r="AR90" s="43">
        <v>696</v>
      </c>
      <c r="AS90" s="41"/>
      <c r="AT90" s="45">
        <v>0.11467455392526436</v>
      </c>
      <c r="AU90" s="44">
        <v>0.2570898335556458</v>
      </c>
      <c r="AV90" s="44">
        <v>0.026793481412747202</v>
      </c>
      <c r="AW90" s="46">
        <f t="shared" si="93"/>
        <v>0.39855786889365735</v>
      </c>
      <c r="AX90" s="44">
        <v>0.11480987453846005</v>
      </c>
      <c r="AY90" s="44">
        <v>0.12432098049450019</v>
      </c>
      <c r="AZ90" s="44">
        <v>0.11413327147248159</v>
      </c>
      <c r="BA90" s="44">
        <v>0.05559744050725898</v>
      </c>
      <c r="BB90" s="44">
        <v>0.00914380714879468</v>
      </c>
      <c r="BC90" s="46">
        <f t="shared" si="94"/>
        <v>0.18343675694484707</v>
      </c>
      <c r="BD90" s="46"/>
      <c r="BE90" s="40"/>
      <c r="BF90" s="40"/>
      <c r="BG90" s="18"/>
      <c r="BH90" s="18"/>
      <c r="BI90" s="19">
        <v>52000</v>
      </c>
      <c r="BJ90" s="40"/>
      <c r="BK90" s="18">
        <v>7402</v>
      </c>
      <c r="BL90" s="18">
        <v>13776</v>
      </c>
      <c r="BM90" s="18">
        <v>4513</v>
      </c>
      <c r="BN90" s="18">
        <v>0</v>
      </c>
      <c r="BO90" s="18">
        <v>8076</v>
      </c>
      <c r="BP90" s="18">
        <v>4332</v>
      </c>
      <c r="BQ90" s="18">
        <v>8777</v>
      </c>
      <c r="BR90" s="18">
        <v>631</v>
      </c>
      <c r="BS90" s="18">
        <v>590</v>
      </c>
      <c r="BT90" s="18">
        <v>0</v>
      </c>
      <c r="BU90" s="18">
        <v>0</v>
      </c>
      <c r="BV90" s="18">
        <v>571</v>
      </c>
      <c r="BW90" s="18">
        <v>0</v>
      </c>
      <c r="BX90" s="18">
        <v>3332</v>
      </c>
      <c r="BY90" s="18">
        <v>0</v>
      </c>
      <c r="BZ90" s="18">
        <v>0</v>
      </c>
      <c r="CA90" s="18">
        <v>0</v>
      </c>
      <c r="CB90" s="18">
        <v>0</v>
      </c>
      <c r="CC90" s="18">
        <v>0</v>
      </c>
      <c r="CD90" s="18">
        <v>0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0</v>
      </c>
      <c r="CK90" s="19"/>
      <c r="CL90" s="17">
        <v>4513</v>
      </c>
      <c r="CM90" s="20">
        <v>13776</v>
      </c>
      <c r="CN90" s="18">
        <v>18289</v>
      </c>
      <c r="CO90" s="19">
        <v>631</v>
      </c>
      <c r="CP90" s="19">
        <v>590</v>
      </c>
      <c r="CQ90" s="19">
        <f t="shared" si="95"/>
        <v>3332</v>
      </c>
      <c r="CR90" s="19">
        <f t="shared" si="96"/>
        <v>571</v>
      </c>
      <c r="CS90" s="18">
        <v>7402</v>
      </c>
      <c r="CT90" s="18">
        <v>8076</v>
      </c>
      <c r="CU90" s="18">
        <v>4332</v>
      </c>
      <c r="CV90" s="18"/>
      <c r="CW90" s="18">
        <v>8777</v>
      </c>
      <c r="CX90" s="19">
        <f t="shared" si="97"/>
        <v>0</v>
      </c>
      <c r="CY90" s="40"/>
      <c r="CZ90" s="58">
        <v>0.08678846153846154</v>
      </c>
      <c r="DA90" s="58">
        <v>0.26492307692307693</v>
      </c>
      <c r="DB90" s="58"/>
      <c r="DC90" s="49">
        <v>0.35171153846153846</v>
      </c>
      <c r="DD90" s="82">
        <v>0.14234615384615384</v>
      </c>
      <c r="DE90" s="82">
        <v>0.1553076923076923</v>
      </c>
      <c r="DF90" s="58">
        <v>0.16878846153846153</v>
      </c>
      <c r="DG90" s="26">
        <v>0.0833076923076923</v>
      </c>
      <c r="DH90" s="58">
        <v>0.012134615384615384</v>
      </c>
      <c r="DI90" s="49"/>
      <c r="DJ90" s="49">
        <v>0.011346153846153846</v>
      </c>
      <c r="DK90" s="82">
        <f t="shared" si="98"/>
        <v>0.000814293838371471</v>
      </c>
      <c r="DL90" s="58">
        <f t="shared" si="82"/>
        <v>0.010980769230769231</v>
      </c>
      <c r="DM90" s="49">
        <f t="shared" si="99"/>
        <v>0</v>
      </c>
      <c r="DN90" s="41"/>
      <c r="DO90" s="82">
        <v>-0.027886092386802827</v>
      </c>
      <c r="DP90" s="26">
        <v>0.00783324336743113</v>
      </c>
      <c r="DQ90" s="26">
        <f t="shared" si="100"/>
        <v>-0.026793481412747202</v>
      </c>
      <c r="DR90" s="48">
        <f t="shared" si="83"/>
        <v>-0.0200528490193717</v>
      </c>
      <c r="DS90" s="14">
        <f t="shared" si="130"/>
        <v>-0.0468463304321189</v>
      </c>
      <c r="DT90" s="26">
        <v>0.0029908082358207043</v>
      </c>
      <c r="DU90" s="58">
        <v>0.027536279307693798</v>
      </c>
      <c r="DV90" s="49">
        <v>0.030986711813192125</v>
      </c>
      <c r="DW90" s="58">
        <v>0.027710251800433322</v>
      </c>
      <c r="DX90" s="49"/>
      <c r="DY90" s="26">
        <f t="shared" si="131"/>
        <v>0.054655190065979936</v>
      </c>
      <c r="DZ90" s="40"/>
      <c r="EA90" s="40"/>
      <c r="EB90" s="42">
        <v>62163</v>
      </c>
      <c r="EC90" s="42">
        <v>55759</v>
      </c>
      <c r="ED90" s="42">
        <v>52858</v>
      </c>
      <c r="EE90" s="42">
        <v>4179</v>
      </c>
      <c r="EF90" s="41">
        <v>2602</v>
      </c>
      <c r="EG90" s="41">
        <v>11832</v>
      </c>
      <c r="EH90" s="40">
        <v>9091</v>
      </c>
      <c r="EI90" s="42">
        <v>14597</v>
      </c>
      <c r="EJ90" s="41">
        <v>7039</v>
      </c>
      <c r="EK90" s="41">
        <v>1114</v>
      </c>
      <c r="EL90" s="41">
        <v>155</v>
      </c>
      <c r="EM90" s="43">
        <v>310</v>
      </c>
      <c r="EN90" s="40"/>
      <c r="EO90" s="40"/>
      <c r="EP90" s="40"/>
      <c r="EQ90" s="40">
        <v>233</v>
      </c>
      <c r="ER90" s="40">
        <v>1706</v>
      </c>
      <c r="ES90" s="40"/>
      <c r="ET90" s="40">
        <f>SUM(EL90:ES90)</f>
        <v>2404</v>
      </c>
      <c r="EU90" s="40">
        <f>SUM(EE90:EK90)+ET90</f>
        <v>52858</v>
      </c>
      <c r="EV90" s="40"/>
      <c r="EW90" s="45">
        <f t="shared" si="101"/>
        <v>0.07906088009383631</v>
      </c>
      <c r="EX90" s="44">
        <f t="shared" si="102"/>
        <v>0.049226228763857884</v>
      </c>
      <c r="EY90" s="44">
        <f t="shared" si="103"/>
        <v>0.223845018729426</v>
      </c>
      <c r="EZ90" s="46">
        <f t="shared" si="104"/>
        <v>0.17198910287941277</v>
      </c>
      <c r="FA90" s="84">
        <f t="shared" si="105"/>
        <v>0.276154981270574</v>
      </c>
      <c r="FB90" s="57">
        <f t="shared" si="106"/>
        <v>0.13316811078739263</v>
      </c>
      <c r="FC90" s="57">
        <f t="shared" si="107"/>
        <v>0.021075333913504104</v>
      </c>
      <c r="FD90" s="57">
        <f t="shared" si="108"/>
        <v>0.002932384880245185</v>
      </c>
      <c r="FE90" s="48">
        <f t="shared" si="109"/>
        <v>0.00586476976049037</v>
      </c>
      <c r="FF90" s="47">
        <f t="shared" si="110"/>
        <v>0</v>
      </c>
      <c r="FG90" s="47">
        <f t="shared" si="111"/>
        <v>0</v>
      </c>
      <c r="FH90" s="47">
        <f t="shared" si="112"/>
        <v>0</v>
      </c>
      <c r="FI90" s="47">
        <f t="shared" si="113"/>
        <v>0.004408036626433085</v>
      </c>
      <c r="FJ90" s="47">
        <f t="shared" si="114"/>
        <v>0.03227515229482765</v>
      </c>
      <c r="FK90" s="47">
        <f t="shared" si="115"/>
        <v>0</v>
      </c>
      <c r="FL90" s="47">
        <f>SUM(FD90:FK90)</f>
        <v>0.04548034356199629</v>
      </c>
      <c r="FM90" s="47">
        <f>SUM(EW90:FK90)</f>
        <v>1</v>
      </c>
      <c r="FN90" s="47">
        <f t="shared" si="116"/>
        <v>0.3253812100344319</v>
      </c>
      <c r="FO90" s="47"/>
      <c r="FP90" s="45">
        <f t="shared" si="84"/>
        <v>0.049226228763857884</v>
      </c>
      <c r="FQ90" s="44">
        <f t="shared" si="85"/>
        <v>0.276154981270574</v>
      </c>
      <c r="FR90" s="44">
        <f t="shared" si="86"/>
        <v>0</v>
      </c>
      <c r="FS90" s="46">
        <f t="shared" si="87"/>
        <v>0.3253812100344319</v>
      </c>
      <c r="FT90" s="44">
        <f t="shared" si="88"/>
        <v>0.223845018729426</v>
      </c>
      <c r="FU90" s="44">
        <f t="shared" si="89"/>
        <v>0.17198910287941277</v>
      </c>
      <c r="FV90" s="44">
        <f t="shared" si="90"/>
        <v>0.13316811078739263</v>
      </c>
      <c r="FW90" s="44">
        <f t="shared" si="91"/>
        <v>0.07906088009383631</v>
      </c>
      <c r="FX90" s="44">
        <f t="shared" si="92"/>
        <v>0.021075333913504104</v>
      </c>
      <c r="FY90" s="46">
        <f t="shared" si="127"/>
        <v>0.04548034356199629</v>
      </c>
      <c r="FZ90" s="46">
        <f>SUM(FS90:FY90)</f>
        <v>0.9999999999999999</v>
      </c>
      <c r="GA90" s="84"/>
      <c r="GB90" s="45">
        <f t="shared" si="117"/>
        <v>-0.06544832516140647</v>
      </c>
      <c r="GC90" s="44">
        <f t="shared" si="118"/>
        <v>0.019065147714928177</v>
      </c>
      <c r="GD90" s="44">
        <f t="shared" si="119"/>
        <v>-0.026793481412747202</v>
      </c>
      <c r="GE90" s="46">
        <f t="shared" si="120"/>
        <v>-0.07317665885922547</v>
      </c>
      <c r="GF90" s="44">
        <f t="shared" si="121"/>
        <v>0.10903514419096595</v>
      </c>
      <c r="GG90" s="44">
        <f t="shared" si="122"/>
        <v>0.04766812238491258</v>
      </c>
      <c r="GH90" s="44">
        <f t="shared" si="123"/>
        <v>0.01903483931491104</v>
      </c>
      <c r="GI90" s="44">
        <f t="shared" si="124"/>
        <v>0.02346343958657733</v>
      </c>
      <c r="GJ90" s="44">
        <f t="shared" si="125"/>
        <v>0.011931526764709424</v>
      </c>
      <c r="GK90" s="46">
        <f t="shared" si="126"/>
        <v>-0.13795641338285078</v>
      </c>
      <c r="GL90" s="47"/>
      <c r="GM90" s="40"/>
      <c r="GN90" s="46">
        <f t="shared" si="128"/>
        <v>-0.09224180657415368</v>
      </c>
      <c r="GO90" s="46">
        <v>0.019065147714928177</v>
      </c>
      <c r="GP90" s="46">
        <f t="shared" si="129"/>
        <v>-0.0731766588592255</v>
      </c>
    </row>
    <row r="91" spans="5:198" ht="12" hidden="1" outlineLevel="2">
      <c r="E91" s="147"/>
      <c r="F91" s="40" t="s">
        <v>267</v>
      </c>
      <c r="G91" s="42"/>
      <c r="H91" s="41"/>
      <c r="I91" s="43"/>
      <c r="J91" s="40"/>
      <c r="K91" s="41"/>
      <c r="L91" s="41"/>
      <c r="M91" s="41"/>
      <c r="N91" s="40"/>
      <c r="O91" s="41"/>
      <c r="P91" s="41"/>
      <c r="Q91" s="41"/>
      <c r="R91" s="41"/>
      <c r="S91" s="40"/>
      <c r="T91" s="42"/>
      <c r="U91" s="41"/>
      <c r="V91" s="41"/>
      <c r="W91" s="43"/>
      <c r="X91" s="41"/>
      <c r="Y91" s="42"/>
      <c r="Z91" s="43"/>
      <c r="AA91" s="40"/>
      <c r="AB91" s="41"/>
      <c r="AC91" s="41"/>
      <c r="AD91" s="40"/>
      <c r="AE91" s="42"/>
      <c r="AF91" s="43"/>
      <c r="AG91" s="40"/>
      <c r="AH91" s="41"/>
      <c r="AI91" s="41"/>
      <c r="AJ91" s="41"/>
      <c r="AK91" s="41"/>
      <c r="AL91" s="40"/>
      <c r="AM91" s="42"/>
      <c r="AN91" s="41"/>
      <c r="AO91" s="41"/>
      <c r="AP91" s="41"/>
      <c r="AQ91" s="43"/>
      <c r="AR91" s="43"/>
      <c r="AS91" s="41"/>
      <c r="AT91" s="45"/>
      <c r="AU91" s="44"/>
      <c r="AV91" s="44"/>
      <c r="AW91" s="46"/>
      <c r="AX91" s="44"/>
      <c r="AY91" s="44"/>
      <c r="AZ91" s="44"/>
      <c r="BA91" s="44"/>
      <c r="BB91" s="44"/>
      <c r="BC91" s="46"/>
      <c r="BD91" s="46"/>
      <c r="BE91" s="40"/>
      <c r="BF91" s="40"/>
      <c r="BG91" s="18"/>
      <c r="BH91" s="18"/>
      <c r="BI91" s="19"/>
      <c r="BJ91" s="40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9"/>
      <c r="CL91" s="17"/>
      <c r="CM91" s="20"/>
      <c r="CN91" s="18"/>
      <c r="CO91" s="19"/>
      <c r="CP91" s="19"/>
      <c r="CQ91" s="19"/>
      <c r="CR91" s="19"/>
      <c r="CS91" s="18"/>
      <c r="CT91" s="18"/>
      <c r="CU91" s="18"/>
      <c r="CV91" s="18"/>
      <c r="CW91" s="18"/>
      <c r="CX91" s="19"/>
      <c r="CY91" s="40"/>
      <c r="CZ91" s="58"/>
      <c r="DA91" s="58"/>
      <c r="DB91" s="58"/>
      <c r="DC91" s="49"/>
      <c r="DD91" s="82"/>
      <c r="DE91" s="82"/>
      <c r="DF91" s="58"/>
      <c r="DG91" s="26"/>
      <c r="DH91" s="58"/>
      <c r="DI91" s="49"/>
      <c r="DJ91" s="49"/>
      <c r="DK91" s="82"/>
      <c r="DL91" s="58"/>
      <c r="DM91" s="49"/>
      <c r="DN91" s="41"/>
      <c r="DO91" s="82"/>
      <c r="DP91" s="26"/>
      <c r="DQ91" s="26"/>
      <c r="DR91" s="48"/>
      <c r="DS91" s="14"/>
      <c r="DT91" s="26"/>
      <c r="DU91" s="58"/>
      <c r="DV91" s="49"/>
      <c r="DW91" s="58"/>
      <c r="DX91" s="49"/>
      <c r="DY91" s="26"/>
      <c r="DZ91" s="40"/>
      <c r="EA91" s="40"/>
      <c r="EB91" s="42">
        <v>44556</v>
      </c>
      <c r="EC91" s="42">
        <v>16387</v>
      </c>
      <c r="ED91" s="42">
        <v>12643</v>
      </c>
      <c r="EE91" s="42">
        <v>1057</v>
      </c>
      <c r="EF91" s="41">
        <v>283</v>
      </c>
      <c r="EG91" s="41">
        <v>4066</v>
      </c>
      <c r="EH91" s="40">
        <v>792</v>
      </c>
      <c r="EI91" s="42">
        <v>2778</v>
      </c>
      <c r="EJ91" s="41">
        <v>1543</v>
      </c>
      <c r="EK91" s="41">
        <v>140</v>
      </c>
      <c r="EL91" s="41">
        <v>7</v>
      </c>
      <c r="EM91" s="43">
        <v>76</v>
      </c>
      <c r="EN91" s="40"/>
      <c r="EO91" s="40"/>
      <c r="EP91" s="40"/>
      <c r="EQ91" s="40">
        <v>90</v>
      </c>
      <c r="ER91" s="40">
        <v>1811</v>
      </c>
      <c r="ES91" s="40"/>
      <c r="ET91" s="40">
        <f>SUM(EL91:ES91)</f>
        <v>1984</v>
      </c>
      <c r="EU91" s="40">
        <f>SUM(EE91:EK91)+ET91</f>
        <v>12643</v>
      </c>
      <c r="EV91" s="40"/>
      <c r="EW91" s="45">
        <f t="shared" si="101"/>
        <v>0.08360357510084632</v>
      </c>
      <c r="EX91" s="44">
        <f t="shared" si="102"/>
        <v>0.02238392786522186</v>
      </c>
      <c r="EY91" s="44">
        <f t="shared" si="103"/>
        <v>0.3216008858656964</v>
      </c>
      <c r="EZ91" s="46">
        <f t="shared" si="104"/>
        <v>0.06264335996203432</v>
      </c>
      <c r="FA91" s="84">
        <f t="shared" si="105"/>
        <v>0.21972633077592343</v>
      </c>
      <c r="FB91" s="57">
        <f t="shared" si="106"/>
        <v>0.12204381871391284</v>
      </c>
      <c r="FC91" s="57">
        <f t="shared" si="107"/>
        <v>0.011073321205410108</v>
      </c>
      <c r="FD91" s="57">
        <f t="shared" si="108"/>
        <v>0.0005536660602705055</v>
      </c>
      <c r="FE91" s="48">
        <f t="shared" si="109"/>
        <v>0.006011231511508345</v>
      </c>
      <c r="FF91" s="47">
        <f t="shared" si="110"/>
        <v>0</v>
      </c>
      <c r="FG91" s="47">
        <f t="shared" si="111"/>
        <v>0</v>
      </c>
      <c r="FH91" s="47">
        <f t="shared" si="112"/>
        <v>0</v>
      </c>
      <c r="FI91" s="47">
        <f t="shared" si="113"/>
        <v>0.007118563632049355</v>
      </c>
      <c r="FJ91" s="47">
        <f t="shared" si="114"/>
        <v>0.14324131930712647</v>
      </c>
      <c r="FK91" s="47">
        <f t="shared" si="115"/>
        <v>0</v>
      </c>
      <c r="FL91" s="47">
        <f>SUM(FD91:FK91)</f>
        <v>0.15692478051095468</v>
      </c>
      <c r="FM91" s="47">
        <f>SUM(EW91:FK91)</f>
        <v>1</v>
      </c>
      <c r="FN91" s="47">
        <f>EX91+FA91+FK91</f>
        <v>0.2421102586411453</v>
      </c>
      <c r="FO91" s="47"/>
      <c r="FP91" s="45">
        <f>EX91</f>
        <v>0.02238392786522186</v>
      </c>
      <c r="FQ91" s="44">
        <f>FA91</f>
        <v>0.21972633077592343</v>
      </c>
      <c r="FR91" s="44">
        <f>FK91</f>
        <v>0</v>
      </c>
      <c r="FS91" s="46">
        <f>FN91</f>
        <v>0.2421102586411453</v>
      </c>
      <c r="FT91" s="44">
        <f>EY91</f>
        <v>0.3216008858656964</v>
      </c>
      <c r="FU91" s="44">
        <f>EZ91</f>
        <v>0.06264335996203432</v>
      </c>
      <c r="FV91" s="44">
        <f>FB91</f>
        <v>0.12204381871391284</v>
      </c>
      <c r="FW91" s="44">
        <f>EW91</f>
        <v>0.08360357510084632</v>
      </c>
      <c r="FX91" s="44">
        <f>FC91</f>
        <v>0.011073321205410108</v>
      </c>
      <c r="FY91" s="46">
        <f t="shared" si="127"/>
        <v>0.15692478051095468</v>
      </c>
      <c r="FZ91" s="46">
        <f>SUM(FS91:FY91)</f>
        <v>1</v>
      </c>
      <c r="GA91" s="84"/>
      <c r="GB91" s="45"/>
      <c r="GC91" s="44"/>
      <c r="GD91" s="44"/>
      <c r="GE91" s="46"/>
      <c r="GF91" s="44"/>
      <c r="GG91" s="44"/>
      <c r="GH91" s="44"/>
      <c r="GI91" s="44"/>
      <c r="GJ91" s="44"/>
      <c r="GK91" s="46"/>
      <c r="GL91" s="47"/>
      <c r="GM91" s="40"/>
      <c r="GN91" s="46">
        <f t="shared" si="128"/>
        <v>0</v>
      </c>
      <c r="GO91" s="46"/>
      <c r="GP91" s="46">
        <f t="shared" si="129"/>
        <v>0</v>
      </c>
    </row>
    <row r="92" spans="1:198" ht="12" hidden="1" outlineLevel="2">
      <c r="A92" s="3">
        <v>123</v>
      </c>
      <c r="B92" s="1">
        <v>124</v>
      </c>
      <c r="C92" s="1">
        <v>1</v>
      </c>
      <c r="E92" s="147">
        <v>23094</v>
      </c>
      <c r="F92" s="40" t="s">
        <v>108</v>
      </c>
      <c r="G92" s="42">
        <v>66197</v>
      </c>
      <c r="H92" s="41">
        <v>58752</v>
      </c>
      <c r="I92" s="43">
        <v>56928</v>
      </c>
      <c r="J92" s="40"/>
      <c r="K92" s="41">
        <v>3114</v>
      </c>
      <c r="L92" s="41">
        <v>139</v>
      </c>
      <c r="M92" s="41"/>
      <c r="N92" s="40">
        <v>3253</v>
      </c>
      <c r="O92" s="41">
        <v>11407</v>
      </c>
      <c r="P92" s="41">
        <v>773</v>
      </c>
      <c r="Q92" s="41">
        <v>1266</v>
      </c>
      <c r="R92" s="41">
        <v>13446</v>
      </c>
      <c r="S92" s="40">
        <v>16699</v>
      </c>
      <c r="T92" s="42"/>
      <c r="U92" s="41">
        <v>8418</v>
      </c>
      <c r="V92" s="41">
        <v>11465</v>
      </c>
      <c r="W92" s="43">
        <v>64</v>
      </c>
      <c r="X92" s="41">
        <v>19947</v>
      </c>
      <c r="Y92" s="42">
        <v>2694</v>
      </c>
      <c r="Z92" s="43">
        <v>3109</v>
      </c>
      <c r="AA92" s="40">
        <v>5803</v>
      </c>
      <c r="AB92" s="41">
        <v>2975</v>
      </c>
      <c r="AC92" s="41">
        <v>4760</v>
      </c>
      <c r="AD92" s="40">
        <v>7735</v>
      </c>
      <c r="AE92" s="42">
        <v>2927</v>
      </c>
      <c r="AF92" s="43">
        <v>2367</v>
      </c>
      <c r="AG92" s="40">
        <v>5294</v>
      </c>
      <c r="AH92" s="41"/>
      <c r="AI92" s="41">
        <v>288</v>
      </c>
      <c r="AJ92" s="41">
        <v>74</v>
      </c>
      <c r="AK92" s="41">
        <v>102</v>
      </c>
      <c r="AL92" s="40">
        <v>464</v>
      </c>
      <c r="AM92" s="42">
        <v>286</v>
      </c>
      <c r="AN92" s="41">
        <v>204</v>
      </c>
      <c r="AO92" s="41">
        <v>416</v>
      </c>
      <c r="AP92" s="41">
        <v>80</v>
      </c>
      <c r="AQ92" s="43"/>
      <c r="AR92" s="43">
        <v>986</v>
      </c>
      <c r="AS92" s="41"/>
      <c r="AT92" s="45">
        <v>0.05470067453625632</v>
      </c>
      <c r="AU92" s="44">
        <v>0.20037591343451377</v>
      </c>
      <c r="AV92" s="44">
        <v>0.013578555368184373</v>
      </c>
      <c r="AW92" s="46">
        <f>SUM(AT92:AV92)</f>
        <v>0.26865514333895446</v>
      </c>
      <c r="AX92" s="44">
        <v>0.14787099494097808</v>
      </c>
      <c r="AY92" s="44">
        <v>0.0546128442945475</v>
      </c>
      <c r="AZ92" s="44">
        <v>0.08361439010680158</v>
      </c>
      <c r="BA92" s="44">
        <v>0.04157883642495784</v>
      </c>
      <c r="BB92" s="44">
        <v>0.00505902192242833</v>
      </c>
      <c r="BC92" s="46">
        <f t="shared" si="94"/>
        <v>0.39860876897133213</v>
      </c>
      <c r="BD92" s="46"/>
      <c r="BE92" s="40"/>
      <c r="BF92" s="40"/>
      <c r="BG92" s="18"/>
      <c r="BH92" s="18"/>
      <c r="BI92" s="19">
        <v>56534</v>
      </c>
      <c r="BJ92" s="40"/>
      <c r="BK92" s="18">
        <v>10886</v>
      </c>
      <c r="BL92" s="18">
        <v>11677</v>
      </c>
      <c r="BM92" s="18">
        <v>2404</v>
      </c>
      <c r="BN92" s="18">
        <v>0</v>
      </c>
      <c r="BO92" s="18">
        <v>3289</v>
      </c>
      <c r="BP92" s="18">
        <v>4734</v>
      </c>
      <c r="BQ92" s="18">
        <v>5568</v>
      </c>
      <c r="BR92" s="18">
        <v>527</v>
      </c>
      <c r="BS92" s="18">
        <v>543</v>
      </c>
      <c r="BT92" s="18">
        <v>0</v>
      </c>
      <c r="BU92" s="18">
        <v>0</v>
      </c>
      <c r="BV92" s="18">
        <v>1153</v>
      </c>
      <c r="BW92" s="18">
        <v>0</v>
      </c>
      <c r="BX92" s="18">
        <v>15753</v>
      </c>
      <c r="BY92" s="18">
        <v>0</v>
      </c>
      <c r="BZ92" s="18">
        <v>0</v>
      </c>
      <c r="CA92" s="18">
        <v>0</v>
      </c>
      <c r="CB92" s="18">
        <v>0</v>
      </c>
      <c r="CC92" s="18">
        <v>0</v>
      </c>
      <c r="CD92" s="18">
        <v>0</v>
      </c>
      <c r="CE92" s="18">
        <v>0</v>
      </c>
      <c r="CF92" s="18">
        <v>0</v>
      </c>
      <c r="CG92" s="18">
        <v>0</v>
      </c>
      <c r="CH92" s="18">
        <v>0</v>
      </c>
      <c r="CI92" s="18">
        <v>0</v>
      </c>
      <c r="CJ92" s="18">
        <v>0</v>
      </c>
      <c r="CK92" s="19"/>
      <c r="CL92" s="17">
        <v>2404</v>
      </c>
      <c r="CM92" s="20">
        <v>11677</v>
      </c>
      <c r="CN92" s="18">
        <v>14081</v>
      </c>
      <c r="CO92" s="19">
        <v>527</v>
      </c>
      <c r="CP92" s="19">
        <v>543</v>
      </c>
      <c r="CQ92" s="19">
        <f t="shared" si="95"/>
        <v>15753</v>
      </c>
      <c r="CR92" s="19">
        <f t="shared" si="96"/>
        <v>1153</v>
      </c>
      <c r="CS92" s="18">
        <v>10886</v>
      </c>
      <c r="CT92" s="18">
        <v>3289</v>
      </c>
      <c r="CU92" s="18">
        <v>4734</v>
      </c>
      <c r="CV92" s="18"/>
      <c r="CW92" s="18">
        <v>5568</v>
      </c>
      <c r="CX92" s="19">
        <f t="shared" si="97"/>
        <v>0</v>
      </c>
      <c r="CY92" s="40"/>
      <c r="CZ92" s="58">
        <v>0.04252308345420455</v>
      </c>
      <c r="DA92" s="58">
        <v>0.20654827183641702</v>
      </c>
      <c r="DB92" s="58"/>
      <c r="DC92" s="49">
        <v>0.24907135529062158</v>
      </c>
      <c r="DD92" s="82">
        <v>0.19255669154844873</v>
      </c>
      <c r="DE92" s="82">
        <v>0.05817737998372661</v>
      </c>
      <c r="DF92" s="58">
        <v>0.09848940460607776</v>
      </c>
      <c r="DG92" s="26">
        <v>0.0837372200799519</v>
      </c>
      <c r="DH92" s="58">
        <v>0.009321824035093925</v>
      </c>
      <c r="DI92" s="49"/>
      <c r="DJ92" s="49">
        <v>0.009604839565571162</v>
      </c>
      <c r="DK92" s="82">
        <f aca="true" t="shared" si="133" ref="DK92:DK137">CQ92/BI$3</f>
        <v>0.0038498111752298266</v>
      </c>
      <c r="DL92" s="58">
        <f t="shared" si="82"/>
        <v>0.020394806665015742</v>
      </c>
      <c r="DM92" s="49">
        <f t="shared" si="99"/>
        <v>0</v>
      </c>
      <c r="DN92" s="41"/>
      <c r="DO92" s="82">
        <v>-0.01217759108205177</v>
      </c>
      <c r="DP92" s="26">
        <v>0.00617235840190325</v>
      </c>
      <c r="DQ92" s="26">
        <f t="shared" si="100"/>
        <v>-0.013578555368184373</v>
      </c>
      <c r="DR92" s="48">
        <f t="shared" si="83"/>
        <v>-0.006005232680148518</v>
      </c>
      <c r="DS92" s="14">
        <f t="shared" si="130"/>
        <v>-0.01958378804833289</v>
      </c>
      <c r="DT92" s="26">
        <v>0.004262802112665595</v>
      </c>
      <c r="DU92" s="58">
        <v>0.044685696607470654</v>
      </c>
      <c r="DV92" s="49">
        <v>0.0035645356891791102</v>
      </c>
      <c r="DW92" s="58">
        <v>0.04215838365499405</v>
      </c>
      <c r="DX92" s="49"/>
      <c r="DY92" s="26">
        <f aca="true" t="shared" si="134" ref="DY92:DY137">DF92-AZ92</f>
        <v>0.014875014499276182</v>
      </c>
      <c r="DZ92" s="40"/>
      <c r="EA92" s="40"/>
      <c r="EB92" s="42">
        <v>51407</v>
      </c>
      <c r="EC92" s="42">
        <v>45555</v>
      </c>
      <c r="ED92" s="42">
        <v>43605</v>
      </c>
      <c r="EE92" s="42">
        <v>3645</v>
      </c>
      <c r="EF92" s="41">
        <v>1405</v>
      </c>
      <c r="EG92" s="41">
        <v>13350</v>
      </c>
      <c r="EH92" s="40">
        <v>3755</v>
      </c>
      <c r="EI92" s="42">
        <v>10999</v>
      </c>
      <c r="EJ92" s="41">
        <v>5720</v>
      </c>
      <c r="EK92" s="41">
        <v>624</v>
      </c>
      <c r="EL92" s="41">
        <v>74</v>
      </c>
      <c r="EM92" s="43">
        <v>328</v>
      </c>
      <c r="EN92" s="40"/>
      <c r="EO92" s="40"/>
      <c r="EP92" s="40"/>
      <c r="EQ92" s="40">
        <v>211</v>
      </c>
      <c r="ER92" s="40">
        <v>3494</v>
      </c>
      <c r="ES92" s="40"/>
      <c r="ET92" s="40">
        <f>SUM(EL92:ES92)</f>
        <v>4107</v>
      </c>
      <c r="EU92" s="40">
        <f>SUM(EE92:EK92)+ET92</f>
        <v>43605</v>
      </c>
      <c r="EV92" s="40"/>
      <c r="EW92" s="45">
        <f t="shared" si="101"/>
        <v>0.08359133126934984</v>
      </c>
      <c r="EX92" s="44">
        <f t="shared" si="102"/>
        <v>0.032221075564728814</v>
      </c>
      <c r="EY92" s="44">
        <f t="shared" si="103"/>
        <v>0.3061575507395941</v>
      </c>
      <c r="EZ92" s="46">
        <f t="shared" si="104"/>
        <v>0.08611397775484463</v>
      </c>
      <c r="FA92" s="84">
        <f t="shared" si="105"/>
        <v>0.25224171539961016</v>
      </c>
      <c r="FB92" s="57">
        <f t="shared" si="106"/>
        <v>0.1311776172457287</v>
      </c>
      <c r="FC92" s="57">
        <f t="shared" si="107"/>
        <v>0.014310285517715859</v>
      </c>
      <c r="FD92" s="57">
        <f t="shared" si="108"/>
        <v>0.0016970530902419448</v>
      </c>
      <c r="FE92" s="48">
        <f t="shared" si="109"/>
        <v>0.00752207315674808</v>
      </c>
      <c r="FF92" s="47">
        <f t="shared" si="110"/>
        <v>0</v>
      </c>
      <c r="FG92" s="47">
        <f t="shared" si="111"/>
        <v>0</v>
      </c>
      <c r="FH92" s="47">
        <f t="shared" si="112"/>
        <v>0</v>
      </c>
      <c r="FI92" s="47">
        <f t="shared" si="113"/>
        <v>0.004838894622176356</v>
      </c>
      <c r="FJ92" s="47">
        <f t="shared" si="114"/>
        <v>0.08012842563926155</v>
      </c>
      <c r="FK92" s="47">
        <f t="shared" si="115"/>
        <v>0</v>
      </c>
      <c r="FL92" s="47">
        <f>SUM(FD92:FK92)</f>
        <v>0.09418644650842793</v>
      </c>
      <c r="FM92" s="47">
        <f>SUM(EW92:FK92)</f>
        <v>1</v>
      </c>
      <c r="FN92" s="47">
        <f t="shared" si="116"/>
        <v>0.28446279096433896</v>
      </c>
      <c r="FO92" s="47"/>
      <c r="FP92" s="45">
        <f t="shared" si="84"/>
        <v>0.032221075564728814</v>
      </c>
      <c r="FQ92" s="44">
        <f t="shared" si="85"/>
        <v>0.25224171539961016</v>
      </c>
      <c r="FR92" s="44">
        <f t="shared" si="86"/>
        <v>0</v>
      </c>
      <c r="FS92" s="46">
        <f t="shared" si="87"/>
        <v>0.28446279096433896</v>
      </c>
      <c r="FT92" s="44">
        <f t="shared" si="88"/>
        <v>0.3061575507395941</v>
      </c>
      <c r="FU92" s="44">
        <f t="shared" si="89"/>
        <v>0.08611397775484463</v>
      </c>
      <c r="FV92" s="44">
        <f t="shared" si="90"/>
        <v>0.1311776172457287</v>
      </c>
      <c r="FW92" s="44">
        <f t="shared" si="91"/>
        <v>0.08359133126934984</v>
      </c>
      <c r="FX92" s="44">
        <f t="shared" si="92"/>
        <v>0.014310285517715859</v>
      </c>
      <c r="FY92" s="46">
        <f t="shared" si="127"/>
        <v>0.09418644650842793</v>
      </c>
      <c r="FZ92" s="46">
        <f>SUM(FS92:FY92)</f>
        <v>1</v>
      </c>
      <c r="GA92" s="84"/>
      <c r="GB92" s="45">
        <f t="shared" si="117"/>
        <v>-0.022479598971527508</v>
      </c>
      <c r="GC92" s="44">
        <f t="shared" si="118"/>
        <v>0.05186580196509638</v>
      </c>
      <c r="GD92" s="44">
        <f t="shared" si="119"/>
        <v>-0.013578555368184373</v>
      </c>
      <c r="GE92" s="46">
        <f t="shared" si="120"/>
        <v>0.015807647625384502</v>
      </c>
      <c r="GF92" s="44">
        <f t="shared" si="121"/>
        <v>0.15828655579861603</v>
      </c>
      <c r="GG92" s="44">
        <f t="shared" si="122"/>
        <v>0.03150113346029713</v>
      </c>
      <c r="GH92" s="44">
        <f t="shared" si="123"/>
        <v>0.04756322713892713</v>
      </c>
      <c r="GI92" s="44">
        <f t="shared" si="124"/>
        <v>0.042012494844392</v>
      </c>
      <c r="GJ92" s="44">
        <f t="shared" si="125"/>
        <v>0.009251263595287528</v>
      </c>
      <c r="GK92" s="46">
        <f t="shared" si="126"/>
        <v>-0.3044223224629042</v>
      </c>
      <c r="GL92" s="47"/>
      <c r="GM92" s="40"/>
      <c r="GN92" s="46">
        <f t="shared" si="128"/>
        <v>-0.03605815433971188</v>
      </c>
      <c r="GO92" s="46">
        <v>0.05186580196509638</v>
      </c>
      <c r="GP92" s="46">
        <f t="shared" si="129"/>
        <v>0.015807647625384502</v>
      </c>
    </row>
    <row r="93" spans="1:198" ht="12" hidden="1" outlineLevel="2">
      <c r="A93" s="3">
        <v>130</v>
      </c>
      <c r="B93" s="1">
        <v>131</v>
      </c>
      <c r="C93" s="1">
        <v>1</v>
      </c>
      <c r="E93" s="147">
        <v>23104</v>
      </c>
      <c r="F93" s="40" t="s">
        <v>109</v>
      </c>
      <c r="G93" s="42">
        <v>35940</v>
      </c>
      <c r="H93" s="41">
        <v>32945</v>
      </c>
      <c r="I93" s="43">
        <v>31253</v>
      </c>
      <c r="J93" s="40"/>
      <c r="K93" s="41">
        <v>3501</v>
      </c>
      <c r="L93" s="41">
        <v>40</v>
      </c>
      <c r="M93" s="41"/>
      <c r="N93" s="40">
        <v>3541</v>
      </c>
      <c r="O93" s="41">
        <v>8170</v>
      </c>
      <c r="P93" s="41">
        <v>829</v>
      </c>
      <c r="Q93" s="41">
        <v>126</v>
      </c>
      <c r="R93" s="41">
        <v>9125</v>
      </c>
      <c r="S93" s="40">
        <v>12666</v>
      </c>
      <c r="T93" s="42"/>
      <c r="U93" s="41">
        <v>4356</v>
      </c>
      <c r="V93" s="41">
        <v>523</v>
      </c>
      <c r="W93" s="43">
        <v>14</v>
      </c>
      <c r="X93" s="41">
        <v>4893</v>
      </c>
      <c r="Y93" s="42">
        <v>548</v>
      </c>
      <c r="Z93" s="43">
        <v>1993</v>
      </c>
      <c r="AA93" s="40">
        <v>2541</v>
      </c>
      <c r="AB93" s="41">
        <v>297</v>
      </c>
      <c r="AC93" s="41">
        <v>8790</v>
      </c>
      <c r="AD93" s="40">
        <v>9087</v>
      </c>
      <c r="AE93" s="42">
        <v>339</v>
      </c>
      <c r="AF93" s="43">
        <v>1312</v>
      </c>
      <c r="AG93" s="40">
        <v>1651</v>
      </c>
      <c r="AH93" s="41"/>
      <c r="AI93" s="41">
        <v>102</v>
      </c>
      <c r="AJ93" s="41">
        <v>21</v>
      </c>
      <c r="AK93" s="41">
        <v>26</v>
      </c>
      <c r="AL93" s="40">
        <v>149</v>
      </c>
      <c r="AM93" s="42">
        <v>54</v>
      </c>
      <c r="AN93" s="41">
        <v>28</v>
      </c>
      <c r="AO93" s="41">
        <v>131</v>
      </c>
      <c r="AP93" s="41">
        <v>53</v>
      </c>
      <c r="AQ93" s="43"/>
      <c r="AR93" s="43">
        <v>266</v>
      </c>
      <c r="AS93" s="41"/>
      <c r="AT93" s="45">
        <v>0.1120212459603878</v>
      </c>
      <c r="AU93" s="44">
        <v>0.26141490416919977</v>
      </c>
      <c r="AV93" s="44">
        <v>0.02652545355645858</v>
      </c>
      <c r="AW93" s="46">
        <f aca="true" t="shared" si="135" ref="AW93:AW138">SUM(AT93:AV93)</f>
        <v>0.39996160368604616</v>
      </c>
      <c r="AX93" s="44">
        <v>0.13937861965251336</v>
      </c>
      <c r="AY93" s="44">
        <v>0.0637698780917032</v>
      </c>
      <c r="AZ93" s="44">
        <v>0.28125299971202766</v>
      </c>
      <c r="BA93" s="44">
        <v>0.041979969922887404</v>
      </c>
      <c r="BB93" s="44">
        <v>0.0032636866860781366</v>
      </c>
      <c r="BC93" s="46">
        <f t="shared" si="94"/>
        <v>0.07039324224874399</v>
      </c>
      <c r="BD93" s="46"/>
      <c r="BE93" s="40"/>
      <c r="BF93" s="40"/>
      <c r="BG93" s="18"/>
      <c r="BH93" s="18"/>
      <c r="BI93" s="19">
        <v>32604</v>
      </c>
      <c r="BJ93" s="40"/>
      <c r="BK93" s="18">
        <v>4704</v>
      </c>
      <c r="BL93" s="18">
        <v>8847</v>
      </c>
      <c r="BM93" s="18">
        <v>2499</v>
      </c>
      <c r="BN93" s="18">
        <v>0</v>
      </c>
      <c r="BO93" s="18">
        <v>1599</v>
      </c>
      <c r="BP93" s="18">
        <v>1876</v>
      </c>
      <c r="BQ93" s="18">
        <v>12332</v>
      </c>
      <c r="BR93" s="18">
        <v>166</v>
      </c>
      <c r="BS93" s="18">
        <v>0</v>
      </c>
      <c r="BT93" s="18">
        <v>0</v>
      </c>
      <c r="BU93" s="18">
        <v>0</v>
      </c>
      <c r="BV93" s="18">
        <v>139</v>
      </c>
      <c r="BW93" s="18">
        <v>0</v>
      </c>
      <c r="BX93" s="18">
        <v>442</v>
      </c>
      <c r="BY93" s="18">
        <v>0</v>
      </c>
      <c r="BZ93" s="18">
        <v>0</v>
      </c>
      <c r="CA93" s="18">
        <v>0</v>
      </c>
      <c r="CB93" s="18">
        <v>0</v>
      </c>
      <c r="CC93" s="18">
        <v>0</v>
      </c>
      <c r="CD93" s="18">
        <v>0</v>
      </c>
      <c r="CE93" s="18">
        <v>0</v>
      </c>
      <c r="CF93" s="18">
        <v>0</v>
      </c>
      <c r="CG93" s="18">
        <v>0</v>
      </c>
      <c r="CH93" s="18">
        <v>0</v>
      </c>
      <c r="CI93" s="18">
        <v>0</v>
      </c>
      <c r="CJ93" s="18">
        <v>0</v>
      </c>
      <c r="CK93" s="19"/>
      <c r="CL93" s="17">
        <v>2499</v>
      </c>
      <c r="CM93" s="20">
        <v>8847</v>
      </c>
      <c r="CN93" s="18">
        <v>11346</v>
      </c>
      <c r="CO93" s="19">
        <v>166</v>
      </c>
      <c r="CP93" s="19">
        <v>0</v>
      </c>
      <c r="CQ93" s="19">
        <f t="shared" si="95"/>
        <v>442</v>
      </c>
      <c r="CR93" s="19">
        <f t="shared" si="96"/>
        <v>139</v>
      </c>
      <c r="CS93" s="18">
        <v>4704</v>
      </c>
      <c r="CT93" s="18">
        <v>1599</v>
      </c>
      <c r="CU93" s="18">
        <v>1876</v>
      </c>
      <c r="CV93" s="18"/>
      <c r="CW93" s="18">
        <v>12332</v>
      </c>
      <c r="CX93" s="19">
        <f t="shared" si="97"/>
        <v>0</v>
      </c>
      <c r="CY93" s="40"/>
      <c r="CZ93" s="58">
        <v>0.07664703717335296</v>
      </c>
      <c r="DA93" s="58">
        <v>0.27134707397865293</v>
      </c>
      <c r="DB93" s="58"/>
      <c r="DC93" s="49">
        <v>0.3479941111520059</v>
      </c>
      <c r="DD93" s="82">
        <v>0.1442767758557232</v>
      </c>
      <c r="DE93" s="82">
        <v>0.04904306220095694</v>
      </c>
      <c r="DF93" s="58">
        <v>0.3782357992884309</v>
      </c>
      <c r="DG93" s="26">
        <v>0.05753895227579438</v>
      </c>
      <c r="DH93" s="58">
        <v>0.005091399828241933</v>
      </c>
      <c r="DI93" s="49"/>
      <c r="DJ93" s="49">
        <v>0</v>
      </c>
      <c r="DK93" s="82">
        <f t="shared" si="133"/>
        <v>0.00010801857039621554</v>
      </c>
      <c r="DL93" s="58">
        <f t="shared" si="82"/>
        <v>0.004263280579070053</v>
      </c>
      <c r="DM93" s="49">
        <f t="shared" si="99"/>
        <v>0</v>
      </c>
      <c r="DN93" s="41"/>
      <c r="DO93" s="82">
        <v>-0.035374208787034844</v>
      </c>
      <c r="DP93" s="26">
        <v>0.009932169809453162</v>
      </c>
      <c r="DQ93" s="26">
        <f t="shared" si="100"/>
        <v>-0.02652545355645858</v>
      </c>
      <c r="DR93" s="48">
        <f t="shared" si="83"/>
        <v>-0.02544203897758168</v>
      </c>
      <c r="DS93" s="14">
        <f t="shared" si="130"/>
        <v>-0.05196749253404026</v>
      </c>
      <c r="DT93" s="26">
        <v>0.0018277131421637967</v>
      </c>
      <c r="DU93" s="58">
        <v>0.0048981562032098525</v>
      </c>
      <c r="DV93" s="49">
        <v>-0.014726815890746266</v>
      </c>
      <c r="DW93" s="58">
        <v>0.015558982352906973</v>
      </c>
      <c r="DX93" s="49"/>
      <c r="DY93" s="26">
        <f t="shared" si="134"/>
        <v>0.09698279957640321</v>
      </c>
      <c r="DZ93" s="40"/>
      <c r="EA93" s="40"/>
      <c r="EB93" s="42">
        <v>36571</v>
      </c>
      <c r="EC93" s="42">
        <v>33848</v>
      </c>
      <c r="ED93" s="42">
        <v>32480</v>
      </c>
      <c r="EE93" s="42">
        <v>1783</v>
      </c>
      <c r="EF93" s="41">
        <v>1490</v>
      </c>
      <c r="EG93" s="41">
        <v>8236</v>
      </c>
      <c r="EH93" s="40">
        <v>2139</v>
      </c>
      <c r="EI93" s="42">
        <v>9878</v>
      </c>
      <c r="EJ93" s="41">
        <v>8219</v>
      </c>
      <c r="EK93" s="41">
        <v>335</v>
      </c>
      <c r="EL93" s="41">
        <v>45</v>
      </c>
      <c r="EM93" s="43">
        <v>77</v>
      </c>
      <c r="EN93" s="40"/>
      <c r="EO93" s="40"/>
      <c r="EP93" s="40"/>
      <c r="EQ93" s="40">
        <v>75</v>
      </c>
      <c r="ER93" s="40">
        <v>203</v>
      </c>
      <c r="ES93" s="40"/>
      <c r="ET93" s="40">
        <f>SUM(EL93:ES93)</f>
        <v>400</v>
      </c>
      <c r="EU93" s="40">
        <f>SUM(EE93:EK93)+ET93</f>
        <v>32480</v>
      </c>
      <c r="EV93" s="40"/>
      <c r="EW93" s="45">
        <f t="shared" si="101"/>
        <v>0.05489532019704434</v>
      </c>
      <c r="EX93" s="44">
        <f t="shared" si="102"/>
        <v>0.0458743842364532</v>
      </c>
      <c r="EY93" s="44">
        <f t="shared" si="103"/>
        <v>0.25357142857142856</v>
      </c>
      <c r="EZ93" s="46">
        <f t="shared" si="104"/>
        <v>0.06585591133004925</v>
      </c>
      <c r="FA93" s="84">
        <f t="shared" si="105"/>
        <v>0.3041256157635468</v>
      </c>
      <c r="FB93" s="57">
        <f t="shared" si="106"/>
        <v>0.25304802955665023</v>
      </c>
      <c r="FC93" s="57">
        <f t="shared" si="107"/>
        <v>0.010314039408866995</v>
      </c>
      <c r="FD93" s="57">
        <f t="shared" si="108"/>
        <v>0.0013854679802955665</v>
      </c>
      <c r="FE93" s="48">
        <f t="shared" si="109"/>
        <v>0.0023706896551724138</v>
      </c>
      <c r="FF93" s="47">
        <f t="shared" si="110"/>
        <v>0</v>
      </c>
      <c r="FG93" s="47">
        <f t="shared" si="111"/>
        <v>0</v>
      </c>
      <c r="FH93" s="47">
        <f t="shared" si="112"/>
        <v>0</v>
      </c>
      <c r="FI93" s="47">
        <f t="shared" si="113"/>
        <v>0.002309113300492611</v>
      </c>
      <c r="FJ93" s="47">
        <f t="shared" si="114"/>
        <v>0.00625</v>
      </c>
      <c r="FK93" s="47">
        <f t="shared" si="115"/>
        <v>0</v>
      </c>
      <c r="FL93" s="47">
        <f>SUM(FD93:FK93)</f>
        <v>0.012315270935960592</v>
      </c>
      <c r="FM93" s="47">
        <f>SUM(EW93:FK93)</f>
        <v>1</v>
      </c>
      <c r="FN93" s="47">
        <f t="shared" si="116"/>
        <v>0.35</v>
      </c>
      <c r="FO93" s="47"/>
      <c r="FP93" s="45">
        <f t="shared" si="84"/>
        <v>0.0458743842364532</v>
      </c>
      <c r="FQ93" s="44">
        <f t="shared" si="85"/>
        <v>0.3041256157635468</v>
      </c>
      <c r="FR93" s="44">
        <f t="shared" si="86"/>
        <v>0</v>
      </c>
      <c r="FS93" s="46">
        <f t="shared" si="87"/>
        <v>0.35</v>
      </c>
      <c r="FT93" s="44">
        <f t="shared" si="88"/>
        <v>0.25357142857142856</v>
      </c>
      <c r="FU93" s="44">
        <f t="shared" si="89"/>
        <v>0.06585591133004925</v>
      </c>
      <c r="FV93" s="44">
        <f t="shared" si="90"/>
        <v>0.25304802955665023</v>
      </c>
      <c r="FW93" s="44">
        <f t="shared" si="91"/>
        <v>0.05489532019704434</v>
      </c>
      <c r="FX93" s="44">
        <f t="shared" si="92"/>
        <v>0.010314039408866995</v>
      </c>
      <c r="FY93" s="46">
        <f t="shared" si="127"/>
        <v>0.012315270935960592</v>
      </c>
      <c r="FZ93" s="46">
        <f>SUM(FS93:FY93)</f>
        <v>1</v>
      </c>
      <c r="GA93" s="84"/>
      <c r="GB93" s="45">
        <f t="shared" si="117"/>
        <v>-0.06614686172393461</v>
      </c>
      <c r="GC93" s="44">
        <f t="shared" si="118"/>
        <v>0.04271071159434703</v>
      </c>
      <c r="GD93" s="44">
        <f t="shared" si="119"/>
        <v>-0.02652545355645858</v>
      </c>
      <c r="GE93" s="46">
        <f t="shared" si="120"/>
        <v>-0.049961603686046185</v>
      </c>
      <c r="GF93" s="44">
        <f t="shared" si="121"/>
        <v>0.1141928089189152</v>
      </c>
      <c r="GG93" s="44">
        <f t="shared" si="122"/>
        <v>0.0020860332383460523</v>
      </c>
      <c r="GH93" s="44">
        <f t="shared" si="123"/>
        <v>-0.02820497015537743</v>
      </c>
      <c r="GI93" s="44">
        <f t="shared" si="124"/>
        <v>0.012915350274156932</v>
      </c>
      <c r="GJ93" s="44">
        <f t="shared" si="125"/>
        <v>0.007050352722788858</v>
      </c>
      <c r="GK93" s="46">
        <f t="shared" si="126"/>
        <v>-0.0580779713127834</v>
      </c>
      <c r="GL93" s="47"/>
      <c r="GM93" s="40"/>
      <c r="GN93" s="46">
        <f t="shared" si="128"/>
        <v>-0.09267231528039319</v>
      </c>
      <c r="GO93" s="46">
        <v>0.04271071159434703</v>
      </c>
      <c r="GP93" s="46">
        <f t="shared" si="129"/>
        <v>-0.04996160368604616</v>
      </c>
    </row>
    <row r="94" spans="1:198" ht="12" hidden="1" outlineLevel="1" collapsed="1">
      <c r="A94" s="3">
        <v>137</v>
      </c>
      <c r="B94" s="1">
        <v>138</v>
      </c>
      <c r="D94" s="1">
        <v>137</v>
      </c>
      <c r="E94" s="7" t="s">
        <v>110</v>
      </c>
      <c r="F94" s="6" t="s">
        <v>111</v>
      </c>
      <c r="G94" s="8">
        <v>365911</v>
      </c>
      <c r="H94" s="9">
        <v>332283</v>
      </c>
      <c r="I94" s="10">
        <v>315746</v>
      </c>
      <c r="J94" s="6"/>
      <c r="K94" s="9">
        <v>30338</v>
      </c>
      <c r="L94" s="9"/>
      <c r="M94" s="9"/>
      <c r="N94" s="6">
        <v>30338</v>
      </c>
      <c r="O94" s="9">
        <v>85399</v>
      </c>
      <c r="P94" s="9">
        <v>9907</v>
      </c>
      <c r="Q94" s="9"/>
      <c r="R94" s="9">
        <v>95306</v>
      </c>
      <c r="S94" s="6">
        <v>125644</v>
      </c>
      <c r="T94" s="8"/>
      <c r="U94" s="9">
        <v>45814</v>
      </c>
      <c r="V94" s="9"/>
      <c r="W94" s="10"/>
      <c r="X94" s="9">
        <v>45814</v>
      </c>
      <c r="Y94" s="8"/>
      <c r="Z94" s="10">
        <v>56176</v>
      </c>
      <c r="AA94" s="6">
        <v>56176</v>
      </c>
      <c r="AB94" s="9"/>
      <c r="AC94" s="9">
        <v>51328</v>
      </c>
      <c r="AD94" s="6">
        <v>51328</v>
      </c>
      <c r="AE94" s="8"/>
      <c r="AF94" s="10">
        <v>30905</v>
      </c>
      <c r="AG94" s="6">
        <v>30905</v>
      </c>
      <c r="AH94" s="9">
        <v>600</v>
      </c>
      <c r="AI94" s="9">
        <v>3703</v>
      </c>
      <c r="AJ94" s="9"/>
      <c r="AK94" s="9"/>
      <c r="AL94" s="6">
        <v>4303</v>
      </c>
      <c r="AM94" s="8"/>
      <c r="AN94" s="9"/>
      <c r="AO94" s="9"/>
      <c r="AP94" s="9"/>
      <c r="AQ94" s="10">
        <v>1576</v>
      </c>
      <c r="AR94" s="10">
        <v>1576</v>
      </c>
      <c r="AS94" s="9"/>
      <c r="AT94" s="12">
        <v>0.0960835608368752</v>
      </c>
      <c r="AU94" s="11">
        <v>0.270467401012206</v>
      </c>
      <c r="AV94" s="11">
        <v>0.03137648616292843</v>
      </c>
      <c r="AW94" s="13">
        <f t="shared" si="135"/>
        <v>0.39792744801200963</v>
      </c>
      <c r="AX94" s="11">
        <v>0.14509764177535106</v>
      </c>
      <c r="AY94" s="11">
        <v>0.17791515965364565</v>
      </c>
      <c r="AZ94" s="11">
        <v>0.16256104590398612</v>
      </c>
      <c r="BA94" s="11">
        <v>0.09787930805140842</v>
      </c>
      <c r="BB94" s="11">
        <v>0.011727781191210656</v>
      </c>
      <c r="BC94" s="13">
        <f t="shared" si="94"/>
        <v>0.006891615412388363</v>
      </c>
      <c r="BD94" s="13"/>
      <c r="BE94" s="6"/>
      <c r="BF94" s="6"/>
      <c r="BG94" s="41"/>
      <c r="BH94" s="41"/>
      <c r="BI94" s="40">
        <v>318038</v>
      </c>
      <c r="BJ94" s="40"/>
      <c r="BK94" s="41">
        <v>53499</v>
      </c>
      <c r="BL94" s="41">
        <v>80081</v>
      </c>
      <c r="BM94" s="41">
        <v>21261</v>
      </c>
      <c r="BN94" s="41">
        <v>0</v>
      </c>
      <c r="BO94" s="41">
        <v>50248</v>
      </c>
      <c r="BP94" s="41">
        <v>36216</v>
      </c>
      <c r="BQ94" s="41">
        <v>65513</v>
      </c>
      <c r="BR94" s="41">
        <v>5257</v>
      </c>
      <c r="BS94" s="41">
        <v>1279</v>
      </c>
      <c r="BT94" s="41">
        <v>176</v>
      </c>
      <c r="BU94" s="41">
        <v>0</v>
      </c>
      <c r="BV94" s="41">
        <v>1597</v>
      </c>
      <c r="BW94" s="41">
        <v>0</v>
      </c>
      <c r="BX94" s="41">
        <v>2911</v>
      </c>
      <c r="BY94" s="41">
        <v>0</v>
      </c>
      <c r="BZ94" s="41">
        <v>0</v>
      </c>
      <c r="CA94" s="41">
        <v>0</v>
      </c>
      <c r="CB94" s="41">
        <v>0</v>
      </c>
      <c r="CC94" s="41">
        <v>0</v>
      </c>
      <c r="CD94" s="41">
        <v>0</v>
      </c>
      <c r="CE94" s="41">
        <v>0</v>
      </c>
      <c r="CF94" s="41">
        <v>0</v>
      </c>
      <c r="CG94" s="41">
        <v>0</v>
      </c>
      <c r="CH94" s="41">
        <v>0</v>
      </c>
      <c r="CI94" s="41">
        <v>0</v>
      </c>
      <c r="CJ94" s="41">
        <v>0</v>
      </c>
      <c r="CK94" s="40"/>
      <c r="CL94" s="42">
        <v>21261</v>
      </c>
      <c r="CM94" s="43">
        <v>80081</v>
      </c>
      <c r="CN94" s="41">
        <v>101342</v>
      </c>
      <c r="CO94" s="40">
        <v>5257</v>
      </c>
      <c r="CP94" s="40">
        <v>1279</v>
      </c>
      <c r="CQ94" s="40">
        <f t="shared" si="95"/>
        <v>2911</v>
      </c>
      <c r="CR94" s="40">
        <f t="shared" si="96"/>
        <v>1597</v>
      </c>
      <c r="CS94" s="41">
        <v>53499</v>
      </c>
      <c r="CT94" s="41">
        <v>50248</v>
      </c>
      <c r="CU94" s="41">
        <v>36216</v>
      </c>
      <c r="CV94" s="41"/>
      <c r="CW94" s="41">
        <v>65513</v>
      </c>
      <c r="CX94" s="40">
        <f t="shared" si="97"/>
        <v>176</v>
      </c>
      <c r="CY94" s="40"/>
      <c r="CZ94" s="57">
        <v>0.06685050214125356</v>
      </c>
      <c r="DA94" s="57">
        <v>0.2517969550808394</v>
      </c>
      <c r="DB94" s="57"/>
      <c r="DC94" s="47">
        <v>0.318647457222093</v>
      </c>
      <c r="DD94" s="84">
        <v>0.16821574780372156</v>
      </c>
      <c r="DE94" s="84">
        <v>0.15799369886617323</v>
      </c>
      <c r="DF94" s="57">
        <v>0.20599110798080733</v>
      </c>
      <c r="DG94" s="48">
        <v>0.1138731849653186</v>
      </c>
      <c r="DH94" s="57">
        <v>0.016529471321037107</v>
      </c>
      <c r="DI94" s="47"/>
      <c r="DJ94" s="47">
        <v>0.004021532018186506</v>
      </c>
      <c r="DK94" s="84">
        <f t="shared" si="133"/>
        <v>0.000711407371998605</v>
      </c>
      <c r="DL94" s="57">
        <f t="shared" si="82"/>
        <v>0.005021412535608952</v>
      </c>
      <c r="DM94" s="47">
        <f t="shared" si="99"/>
        <v>0.0005533929907746873</v>
      </c>
      <c r="DN94" s="41"/>
      <c r="DO94" s="84">
        <v>-0.02923305869562165</v>
      </c>
      <c r="DP94" s="48">
        <v>-0.01867044593136663</v>
      </c>
      <c r="DQ94" s="48">
        <f t="shared" si="100"/>
        <v>-0.03137648616292843</v>
      </c>
      <c r="DR94" s="48">
        <f t="shared" si="83"/>
        <v>-0.04790350462698828</v>
      </c>
      <c r="DS94" s="14">
        <f t="shared" si="130"/>
        <v>-0.07927999078991671</v>
      </c>
      <c r="DT94" s="48">
        <v>0.004801690129826451</v>
      </c>
      <c r="DU94" s="57">
        <v>0.0231181060283705</v>
      </c>
      <c r="DV94" s="47">
        <v>-0.019921460787472423</v>
      </c>
      <c r="DW94" s="57">
        <v>0.015993876913910188</v>
      </c>
      <c r="DX94" s="47"/>
      <c r="DY94" s="48">
        <f t="shared" si="134"/>
        <v>0.04343006207682121</v>
      </c>
      <c r="DZ94" s="40"/>
      <c r="EA94" s="6"/>
      <c r="EB94" s="8">
        <f>SUM(EB95:EB103)</f>
        <v>380199</v>
      </c>
      <c r="EC94" s="8">
        <f>SUM(EC95:EC103)</f>
        <v>345214</v>
      </c>
      <c r="ED94" s="6">
        <f>SUM(ED95:ED103)</f>
        <v>330533</v>
      </c>
      <c r="EE94" s="8">
        <f>SUM(EE95:EE103)</f>
        <v>33513</v>
      </c>
      <c r="EF94" s="9">
        <f>SUM(EF95:EF103)</f>
        <v>14291</v>
      </c>
      <c r="EG94" s="9">
        <f>SUM(EG95:EG103)</f>
        <v>74192</v>
      </c>
      <c r="EH94" s="6">
        <f>SUM(EH95:EH103)</f>
        <v>44268</v>
      </c>
      <c r="EI94" s="8">
        <f>SUM(EI95:EI103)</f>
        <v>93653</v>
      </c>
      <c r="EJ94" s="9">
        <f>SUM(EJ95:EJ103)</f>
        <v>58969</v>
      </c>
      <c r="EK94" s="9">
        <f>SUM(EK95:EK103)</f>
        <v>7549</v>
      </c>
      <c r="EL94" s="9">
        <f>SUM(EL95:EL103)</f>
        <v>1190</v>
      </c>
      <c r="EM94" s="10">
        <f>SUM(EM95:EM103)</f>
        <v>758</v>
      </c>
      <c r="EN94" s="6">
        <f>SUM(EN95:EN103)</f>
        <v>0</v>
      </c>
      <c r="EO94" s="6">
        <f>SUM(EO95:EO103)</f>
        <v>0</v>
      </c>
      <c r="EP94" s="6">
        <f>SUM(EP95:EP103)</f>
        <v>0</v>
      </c>
      <c r="EQ94" s="6">
        <f>SUM(EQ95:EQ103)</f>
        <v>703</v>
      </c>
      <c r="ER94" s="6">
        <f>SUM(ER95:ER103)</f>
        <v>1447</v>
      </c>
      <c r="ES94" s="6">
        <f>SUM(ES95:ES103)</f>
        <v>0</v>
      </c>
      <c r="ET94" s="6">
        <f>SUM(EL94:ES94)</f>
        <v>4098</v>
      </c>
      <c r="EU94" s="6">
        <f>SUM(EE94:EK94)+ET94</f>
        <v>330533</v>
      </c>
      <c r="EV94" s="6"/>
      <c r="EW94" s="12">
        <f t="shared" si="101"/>
        <v>0.10139078397618392</v>
      </c>
      <c r="EX94" s="11">
        <f t="shared" si="102"/>
        <v>0.04323622754762762</v>
      </c>
      <c r="EY94" s="11">
        <f t="shared" si="103"/>
        <v>0.22446170276492816</v>
      </c>
      <c r="EZ94" s="13">
        <f t="shared" si="104"/>
        <v>0.13392913869416972</v>
      </c>
      <c r="FA94" s="80">
        <f t="shared" si="105"/>
        <v>0.28333933374277304</v>
      </c>
      <c r="FB94" s="66">
        <f t="shared" si="106"/>
        <v>0.17840578701672752</v>
      </c>
      <c r="FC94" s="66">
        <f t="shared" si="107"/>
        <v>0.022838869341336568</v>
      </c>
      <c r="FD94" s="66">
        <f t="shared" si="108"/>
        <v>0.003600245663821767</v>
      </c>
      <c r="FE94" s="15">
        <f t="shared" si="109"/>
        <v>0.002293265725358739</v>
      </c>
      <c r="FF94" s="14">
        <f t="shared" si="110"/>
        <v>0</v>
      </c>
      <c r="FG94" s="14">
        <f t="shared" si="111"/>
        <v>0</v>
      </c>
      <c r="FH94" s="14">
        <f t="shared" si="112"/>
        <v>0</v>
      </c>
      <c r="FI94" s="14">
        <f t="shared" si="113"/>
        <v>0.0021268678165266403</v>
      </c>
      <c r="FJ94" s="14">
        <f t="shared" si="114"/>
        <v>0.004377777710546299</v>
      </c>
      <c r="FK94" s="14">
        <f t="shared" si="115"/>
        <v>0</v>
      </c>
      <c r="FL94" s="14">
        <f>SUM(FD94:FK94)</f>
        <v>0.012398156916253445</v>
      </c>
      <c r="FM94" s="14">
        <f>SUM(EW94:FK94)</f>
        <v>0.9999999999999999</v>
      </c>
      <c r="FN94" s="14">
        <f t="shared" si="116"/>
        <v>0.32657556129040066</v>
      </c>
      <c r="FO94" s="14"/>
      <c r="FP94" s="12">
        <f t="shared" si="84"/>
        <v>0.04323622754762762</v>
      </c>
      <c r="FQ94" s="11">
        <f t="shared" si="85"/>
        <v>0.28333933374277304</v>
      </c>
      <c r="FR94" s="11">
        <f t="shared" si="86"/>
        <v>0</v>
      </c>
      <c r="FS94" s="13">
        <f t="shared" si="87"/>
        <v>0.32657556129040066</v>
      </c>
      <c r="FT94" s="11">
        <f t="shared" si="88"/>
        <v>0.22446170276492816</v>
      </c>
      <c r="FU94" s="11">
        <f t="shared" si="89"/>
        <v>0.13392913869416972</v>
      </c>
      <c r="FV94" s="11">
        <f t="shared" si="90"/>
        <v>0.17840578701672752</v>
      </c>
      <c r="FW94" s="11">
        <f t="shared" si="91"/>
        <v>0.10139078397618392</v>
      </c>
      <c r="FX94" s="11">
        <f t="shared" si="92"/>
        <v>0.022838869341336568</v>
      </c>
      <c r="FY94" s="13">
        <f t="shared" si="127"/>
        <v>0.012398156916253445</v>
      </c>
      <c r="FZ94" s="13">
        <f>SUM(FS94:FY94)</f>
        <v>1</v>
      </c>
      <c r="GA94" s="80"/>
      <c r="GB94" s="12">
        <f t="shared" si="117"/>
        <v>-0.05284733328924759</v>
      </c>
      <c r="GC94" s="11">
        <f t="shared" si="118"/>
        <v>0.012871932730567026</v>
      </c>
      <c r="GD94" s="11">
        <f t="shared" si="119"/>
        <v>-0.03137648616292843</v>
      </c>
      <c r="GE94" s="13">
        <f t="shared" si="120"/>
        <v>-0.07135188672160897</v>
      </c>
      <c r="GF94" s="11">
        <f t="shared" si="121"/>
        <v>0.0793640609895771</v>
      </c>
      <c r="GG94" s="11">
        <f t="shared" si="122"/>
        <v>-0.04398602095947593</v>
      </c>
      <c r="GH94" s="11">
        <f t="shared" si="123"/>
        <v>0.015844741112741395</v>
      </c>
      <c r="GI94" s="11">
        <f t="shared" si="124"/>
        <v>0.003511475924775506</v>
      </c>
      <c r="GJ94" s="11">
        <f t="shared" si="125"/>
        <v>0.011111088150125912</v>
      </c>
      <c r="GK94" s="13">
        <f t="shared" si="126"/>
        <v>0.005506541503865082</v>
      </c>
      <c r="GL94" s="14"/>
      <c r="GM94" s="6"/>
      <c r="GN94" s="13">
        <f t="shared" si="128"/>
        <v>-0.08422381945217602</v>
      </c>
      <c r="GO94" s="13">
        <v>0.012871932730567026</v>
      </c>
      <c r="GP94" s="13">
        <f t="shared" si="129"/>
        <v>-0.071351886721609</v>
      </c>
    </row>
    <row r="95" spans="1:198" ht="12" hidden="1" outlineLevel="2">
      <c r="A95" s="3">
        <v>138</v>
      </c>
      <c r="B95" s="1">
        <v>139</v>
      </c>
      <c r="C95" s="1">
        <v>1</v>
      </c>
      <c r="E95" s="147">
        <v>24001</v>
      </c>
      <c r="F95" s="40" t="s">
        <v>112</v>
      </c>
      <c r="G95" s="42">
        <v>39232</v>
      </c>
      <c r="H95" s="41">
        <v>36086</v>
      </c>
      <c r="I95" s="43">
        <v>34063</v>
      </c>
      <c r="J95" s="40"/>
      <c r="K95" s="41">
        <v>4328</v>
      </c>
      <c r="L95" s="41"/>
      <c r="M95" s="41"/>
      <c r="N95" s="40">
        <v>4328</v>
      </c>
      <c r="O95" s="41">
        <v>8678</v>
      </c>
      <c r="P95" s="41">
        <v>1391</v>
      </c>
      <c r="Q95" s="41"/>
      <c r="R95" s="41">
        <v>10069</v>
      </c>
      <c r="S95" s="40">
        <v>14397</v>
      </c>
      <c r="T95" s="42"/>
      <c r="U95" s="41">
        <v>5123</v>
      </c>
      <c r="V95" s="41"/>
      <c r="W95" s="43"/>
      <c r="X95" s="41">
        <v>5123</v>
      </c>
      <c r="Y95" s="42"/>
      <c r="Z95" s="43">
        <v>5694</v>
      </c>
      <c r="AA95" s="40">
        <v>5694</v>
      </c>
      <c r="AB95" s="41"/>
      <c r="AC95" s="41">
        <v>5942</v>
      </c>
      <c r="AD95" s="40">
        <v>5942</v>
      </c>
      <c r="AE95" s="42"/>
      <c r="AF95" s="43">
        <v>2290</v>
      </c>
      <c r="AG95" s="40">
        <v>2290</v>
      </c>
      <c r="AH95" s="41">
        <v>52</v>
      </c>
      <c r="AI95" s="41">
        <v>291</v>
      </c>
      <c r="AJ95" s="41"/>
      <c r="AK95" s="41"/>
      <c r="AL95" s="40">
        <v>343</v>
      </c>
      <c r="AM95" s="42"/>
      <c r="AN95" s="41"/>
      <c r="AO95" s="41"/>
      <c r="AP95" s="41"/>
      <c r="AQ95" s="43">
        <v>274</v>
      </c>
      <c r="AR95" s="43">
        <v>274</v>
      </c>
      <c r="AS95" s="41"/>
      <c r="AT95" s="45">
        <v>0.1270586853770954</v>
      </c>
      <c r="AU95" s="44">
        <v>0.2547632328332795</v>
      </c>
      <c r="AV95" s="44">
        <v>0.04083609781874761</v>
      </c>
      <c r="AW95" s="46">
        <f t="shared" si="135"/>
        <v>0.42265801602912256</v>
      </c>
      <c r="AX95" s="44">
        <v>0.15039779232598421</v>
      </c>
      <c r="AY95" s="44">
        <v>0.16716084901506034</v>
      </c>
      <c r="AZ95" s="44">
        <v>0.1744414760884244</v>
      </c>
      <c r="BA95" s="44">
        <v>0.06722837095969234</v>
      </c>
      <c r="BB95" s="44">
        <v>0.008542993864310249</v>
      </c>
      <c r="BC95" s="46">
        <f t="shared" si="94"/>
        <v>0.009570501717405921</v>
      </c>
      <c r="BD95" s="46"/>
      <c r="BE95" s="40"/>
      <c r="BF95" s="40"/>
      <c r="BG95" s="18"/>
      <c r="BH95" s="18"/>
      <c r="BI95" s="19">
        <v>34398</v>
      </c>
      <c r="BJ95" s="40"/>
      <c r="BK95" s="18">
        <v>5987</v>
      </c>
      <c r="BL95" s="18">
        <v>8559</v>
      </c>
      <c r="BM95" s="18">
        <v>3194</v>
      </c>
      <c r="BN95" s="18">
        <v>0</v>
      </c>
      <c r="BO95" s="18">
        <v>4682</v>
      </c>
      <c r="BP95" s="18">
        <v>2985</v>
      </c>
      <c r="BQ95" s="18">
        <v>8175</v>
      </c>
      <c r="BR95" s="18">
        <v>515</v>
      </c>
      <c r="BS95" s="18">
        <v>0</v>
      </c>
      <c r="BT95" s="18">
        <v>0</v>
      </c>
      <c r="BU95" s="18">
        <v>0</v>
      </c>
      <c r="BV95" s="18">
        <v>187</v>
      </c>
      <c r="BW95" s="18">
        <v>0</v>
      </c>
      <c r="BX95" s="18">
        <v>114</v>
      </c>
      <c r="BY95" s="18">
        <v>0</v>
      </c>
      <c r="BZ95" s="18">
        <v>0</v>
      </c>
      <c r="CA95" s="18">
        <v>0</v>
      </c>
      <c r="CB95" s="18">
        <v>0</v>
      </c>
      <c r="CC95" s="18">
        <v>0</v>
      </c>
      <c r="CD95" s="18">
        <v>0</v>
      </c>
      <c r="CE95" s="18">
        <v>0</v>
      </c>
      <c r="CF95" s="18">
        <v>0</v>
      </c>
      <c r="CG95" s="18">
        <v>0</v>
      </c>
      <c r="CH95" s="18">
        <v>0</v>
      </c>
      <c r="CI95" s="18">
        <v>0</v>
      </c>
      <c r="CJ95" s="18">
        <v>0</v>
      </c>
      <c r="CK95" s="19"/>
      <c r="CL95" s="17">
        <v>3194</v>
      </c>
      <c r="CM95" s="20">
        <v>8559</v>
      </c>
      <c r="CN95" s="18">
        <v>11753</v>
      </c>
      <c r="CO95" s="19">
        <v>515</v>
      </c>
      <c r="CP95" s="19">
        <v>0</v>
      </c>
      <c r="CQ95" s="19">
        <f t="shared" si="95"/>
        <v>114</v>
      </c>
      <c r="CR95" s="19">
        <f t="shared" si="96"/>
        <v>187</v>
      </c>
      <c r="CS95" s="18">
        <v>5987</v>
      </c>
      <c r="CT95" s="18">
        <v>4682</v>
      </c>
      <c r="CU95" s="18">
        <v>2985</v>
      </c>
      <c r="CV95" s="18"/>
      <c r="CW95" s="18">
        <v>8175</v>
      </c>
      <c r="CX95" s="19">
        <f t="shared" si="97"/>
        <v>0</v>
      </c>
      <c r="CY95" s="40"/>
      <c r="CZ95" s="58">
        <v>0.09285423571137857</v>
      </c>
      <c r="DA95" s="58">
        <v>0.2488226059654631</v>
      </c>
      <c r="DB95" s="58"/>
      <c r="DC95" s="49">
        <v>0.3416768416768417</v>
      </c>
      <c r="DD95" s="82">
        <v>0.17405081690795976</v>
      </c>
      <c r="DE95" s="82">
        <v>0.13611256468399324</v>
      </c>
      <c r="DF95" s="58">
        <v>0.2376591662305948</v>
      </c>
      <c r="DG95" s="26">
        <v>0.08677830106401535</v>
      </c>
      <c r="DH95" s="58">
        <v>0.0149718006860864</v>
      </c>
      <c r="DI95" s="49"/>
      <c r="DJ95" s="49">
        <v>0</v>
      </c>
      <c r="DK95" s="82">
        <f t="shared" si="133"/>
        <v>2.785999326961215E-05</v>
      </c>
      <c r="DL95" s="58">
        <f t="shared" si="82"/>
        <v>0.005436362579219722</v>
      </c>
      <c r="DM95" s="49">
        <f t="shared" si="99"/>
        <v>0</v>
      </c>
      <c r="DN95" s="41"/>
      <c r="DO95" s="82">
        <v>-0.03420444966571681</v>
      </c>
      <c r="DP95" s="26">
        <v>-0.0059406268678164065</v>
      </c>
      <c r="DQ95" s="26">
        <f t="shared" si="100"/>
        <v>-0.04083609781874761</v>
      </c>
      <c r="DR95" s="48">
        <f t="shared" si="83"/>
        <v>-0.04014507653353322</v>
      </c>
      <c r="DS95" s="14">
        <f t="shared" si="130"/>
        <v>-0.08098117435228083</v>
      </c>
      <c r="DT95" s="26">
        <v>0.006428806821776151</v>
      </c>
      <c r="DU95" s="58">
        <v>0.023653024581975546</v>
      </c>
      <c r="DV95" s="49">
        <v>-0.0310482843310671</v>
      </c>
      <c r="DW95" s="58">
        <v>0.019549930104323016</v>
      </c>
      <c r="DX95" s="49"/>
      <c r="DY95" s="26">
        <f t="shared" si="134"/>
        <v>0.06321769014217041</v>
      </c>
      <c r="DZ95" s="40"/>
      <c r="EA95" s="40"/>
      <c r="EB95" s="42">
        <v>40097</v>
      </c>
      <c r="EC95" s="42">
        <v>36918</v>
      </c>
      <c r="ED95" s="42">
        <v>35067</v>
      </c>
      <c r="EE95" s="42">
        <v>2551</v>
      </c>
      <c r="EF95" s="41">
        <v>2144</v>
      </c>
      <c r="EG95" s="41">
        <v>8297</v>
      </c>
      <c r="EH95" s="40">
        <v>4129</v>
      </c>
      <c r="EI95" s="42">
        <v>10152</v>
      </c>
      <c r="EJ95" s="41">
        <v>6724</v>
      </c>
      <c r="EK95" s="41">
        <v>744</v>
      </c>
      <c r="EL95" s="41">
        <v>173</v>
      </c>
      <c r="EM95" s="43">
        <v>66</v>
      </c>
      <c r="EN95" s="40"/>
      <c r="EO95" s="40"/>
      <c r="EP95" s="40"/>
      <c r="EQ95" s="40">
        <v>45</v>
      </c>
      <c r="ER95" s="40">
        <v>42</v>
      </c>
      <c r="ES95" s="40"/>
      <c r="ET95" s="40">
        <f>SUM(EL95:ES95)</f>
        <v>326</v>
      </c>
      <c r="EU95" s="40">
        <f>SUM(EE95:EK95)+ET95</f>
        <v>35067</v>
      </c>
      <c r="EV95" s="40"/>
      <c r="EW95" s="45">
        <f t="shared" si="101"/>
        <v>0.0727464567827302</v>
      </c>
      <c r="EX95" s="44">
        <f t="shared" si="102"/>
        <v>0.06114010323095788</v>
      </c>
      <c r="EY95" s="44">
        <f t="shared" si="103"/>
        <v>0.2366042147888328</v>
      </c>
      <c r="EZ95" s="46">
        <f t="shared" si="104"/>
        <v>0.1177460290301423</v>
      </c>
      <c r="FA95" s="84">
        <f t="shared" si="105"/>
        <v>0.28950295149285654</v>
      </c>
      <c r="FB95" s="57">
        <f t="shared" si="106"/>
        <v>0.19174722673738842</v>
      </c>
      <c r="FC95" s="57">
        <f t="shared" si="107"/>
        <v>0.02121652835999658</v>
      </c>
      <c r="FD95" s="57">
        <f t="shared" si="108"/>
        <v>0.004933413180483075</v>
      </c>
      <c r="FE95" s="48">
        <f t="shared" si="109"/>
        <v>0.00188211138677389</v>
      </c>
      <c r="FF95" s="47">
        <f t="shared" si="110"/>
        <v>0</v>
      </c>
      <c r="FG95" s="47">
        <f t="shared" si="111"/>
        <v>0</v>
      </c>
      <c r="FH95" s="47">
        <f t="shared" si="112"/>
        <v>0</v>
      </c>
      <c r="FI95" s="47">
        <f t="shared" si="113"/>
        <v>0.0012832577637094703</v>
      </c>
      <c r="FJ95" s="47">
        <f t="shared" si="114"/>
        <v>0.001197707246128839</v>
      </c>
      <c r="FK95" s="47">
        <f t="shared" si="115"/>
        <v>0</v>
      </c>
      <c r="FL95" s="47">
        <f>SUM(FD95:FK95)</f>
        <v>0.009296489577095274</v>
      </c>
      <c r="FM95" s="47">
        <f>SUM(EW95:FK95)</f>
        <v>1</v>
      </c>
      <c r="FN95" s="47">
        <f t="shared" si="116"/>
        <v>0.3506430547238144</v>
      </c>
      <c r="FO95" s="47"/>
      <c r="FP95" s="45">
        <f t="shared" si="84"/>
        <v>0.06114010323095788</v>
      </c>
      <c r="FQ95" s="44">
        <f t="shared" si="85"/>
        <v>0.28950295149285654</v>
      </c>
      <c r="FR95" s="44">
        <f t="shared" si="86"/>
        <v>0</v>
      </c>
      <c r="FS95" s="46">
        <f t="shared" si="87"/>
        <v>0.3506430547238144</v>
      </c>
      <c r="FT95" s="44">
        <f t="shared" si="88"/>
        <v>0.2366042147888328</v>
      </c>
      <c r="FU95" s="44">
        <f t="shared" si="89"/>
        <v>0.1177460290301423</v>
      </c>
      <c r="FV95" s="44">
        <f t="shared" si="90"/>
        <v>0.19174722673738842</v>
      </c>
      <c r="FW95" s="44">
        <f t="shared" si="91"/>
        <v>0.0727464567827302</v>
      </c>
      <c r="FX95" s="44">
        <f t="shared" si="92"/>
        <v>0.02121652835999658</v>
      </c>
      <c r="FY95" s="46">
        <f t="shared" si="127"/>
        <v>0.009296489577095274</v>
      </c>
      <c r="FZ95" s="46">
        <f>SUM(FS95:FY95)</f>
        <v>0.9999999999999999</v>
      </c>
      <c r="GA95" s="84"/>
      <c r="GB95" s="45">
        <f t="shared" si="117"/>
        <v>-0.06591858214613751</v>
      </c>
      <c r="GC95" s="44">
        <f t="shared" si="118"/>
        <v>0.034739718659577035</v>
      </c>
      <c r="GD95" s="44">
        <f t="shared" si="119"/>
        <v>-0.04083609781874761</v>
      </c>
      <c r="GE95" s="46">
        <f t="shared" si="120"/>
        <v>-0.07201496130530816</v>
      </c>
      <c r="GF95" s="44">
        <f t="shared" si="121"/>
        <v>0.0862064224628486</v>
      </c>
      <c r="GG95" s="44">
        <f t="shared" si="122"/>
        <v>-0.04941481998491805</v>
      </c>
      <c r="GH95" s="44">
        <f t="shared" si="123"/>
        <v>0.01730575064896403</v>
      </c>
      <c r="GI95" s="44">
        <f t="shared" si="124"/>
        <v>0.005518085823037866</v>
      </c>
      <c r="GJ95" s="44">
        <f t="shared" si="125"/>
        <v>0.01267353449568633</v>
      </c>
      <c r="GK95" s="46">
        <f t="shared" si="126"/>
        <v>-0.00027401214031064734</v>
      </c>
      <c r="GL95" s="47"/>
      <c r="GM95" s="40"/>
      <c r="GN95" s="46">
        <f t="shared" si="128"/>
        <v>-0.10675467996488512</v>
      </c>
      <c r="GO95" s="46">
        <v>0.034739718659577035</v>
      </c>
      <c r="GP95" s="46">
        <f t="shared" si="129"/>
        <v>-0.07201496130530809</v>
      </c>
    </row>
    <row r="96" spans="1:198" ht="12" hidden="1" outlineLevel="2">
      <c r="A96" s="3">
        <v>142</v>
      </c>
      <c r="B96" s="1">
        <v>143</v>
      </c>
      <c r="C96" s="1">
        <v>1</v>
      </c>
      <c r="E96" s="147">
        <v>24020</v>
      </c>
      <c r="F96" s="40" t="s">
        <v>113</v>
      </c>
      <c r="G96" s="42">
        <v>47506</v>
      </c>
      <c r="H96" s="41">
        <v>43480</v>
      </c>
      <c r="I96" s="43">
        <v>40743</v>
      </c>
      <c r="J96" s="40"/>
      <c r="K96" s="41">
        <v>5214</v>
      </c>
      <c r="L96" s="41"/>
      <c r="M96" s="41"/>
      <c r="N96" s="40">
        <v>5214</v>
      </c>
      <c r="O96" s="41">
        <v>9957</v>
      </c>
      <c r="P96" s="41">
        <v>1808</v>
      </c>
      <c r="Q96" s="41"/>
      <c r="R96" s="41">
        <v>11765</v>
      </c>
      <c r="S96" s="40">
        <v>16979</v>
      </c>
      <c r="T96" s="42"/>
      <c r="U96" s="41">
        <v>5622</v>
      </c>
      <c r="V96" s="41"/>
      <c r="W96" s="43"/>
      <c r="X96" s="41">
        <v>5622</v>
      </c>
      <c r="Y96" s="42"/>
      <c r="Z96" s="43">
        <v>8049</v>
      </c>
      <c r="AA96" s="40">
        <v>8049</v>
      </c>
      <c r="AB96" s="41"/>
      <c r="AC96" s="41">
        <v>7195</v>
      </c>
      <c r="AD96" s="40">
        <v>7195</v>
      </c>
      <c r="AE96" s="42"/>
      <c r="AF96" s="43">
        <v>2151</v>
      </c>
      <c r="AG96" s="40">
        <v>2151</v>
      </c>
      <c r="AH96" s="41">
        <v>81</v>
      </c>
      <c r="AI96" s="41">
        <v>383</v>
      </c>
      <c r="AJ96" s="41"/>
      <c r="AK96" s="41"/>
      <c r="AL96" s="40">
        <v>464</v>
      </c>
      <c r="AM96" s="42"/>
      <c r="AN96" s="41"/>
      <c r="AO96" s="41"/>
      <c r="AP96" s="41"/>
      <c r="AQ96" s="43">
        <v>283</v>
      </c>
      <c r="AR96" s="43">
        <v>283</v>
      </c>
      <c r="AS96" s="41"/>
      <c r="AT96" s="45">
        <v>0.12797290332081585</v>
      </c>
      <c r="AU96" s="44">
        <v>0.24438553862013107</v>
      </c>
      <c r="AV96" s="44">
        <v>0.044375720982745503</v>
      </c>
      <c r="AW96" s="46">
        <f t="shared" si="135"/>
        <v>0.4167341629236924</v>
      </c>
      <c r="AX96" s="44">
        <v>0.13798689345409026</v>
      </c>
      <c r="AY96" s="44">
        <v>0.19755540829099477</v>
      </c>
      <c r="AZ96" s="44">
        <v>0.17659475247281742</v>
      </c>
      <c r="BA96" s="44">
        <v>0.052794345040865914</v>
      </c>
      <c r="BB96" s="44">
        <v>0.00940038779667673</v>
      </c>
      <c r="BC96" s="46">
        <f t="shared" si="94"/>
        <v>0.00893405002086256</v>
      </c>
      <c r="BD96" s="46"/>
      <c r="BE96" s="40"/>
      <c r="BF96" s="40"/>
      <c r="BG96" s="18"/>
      <c r="BH96" s="18"/>
      <c r="BI96" s="19">
        <v>41348</v>
      </c>
      <c r="BJ96" s="40"/>
      <c r="BK96" s="18">
        <v>7541</v>
      </c>
      <c r="BL96" s="18">
        <v>10142</v>
      </c>
      <c r="BM96" s="18">
        <v>4053</v>
      </c>
      <c r="BN96" s="18">
        <v>0</v>
      </c>
      <c r="BO96" s="18">
        <v>6587</v>
      </c>
      <c r="BP96" s="18">
        <v>2258</v>
      </c>
      <c r="BQ96" s="18">
        <v>9986</v>
      </c>
      <c r="BR96" s="18">
        <v>509</v>
      </c>
      <c r="BS96" s="18">
        <v>0</v>
      </c>
      <c r="BT96" s="18">
        <v>0</v>
      </c>
      <c r="BU96" s="18">
        <v>0</v>
      </c>
      <c r="BV96" s="18">
        <v>150</v>
      </c>
      <c r="BW96" s="18">
        <v>0</v>
      </c>
      <c r="BX96" s="18">
        <v>122</v>
      </c>
      <c r="BY96" s="18">
        <v>0</v>
      </c>
      <c r="BZ96" s="18">
        <v>0</v>
      </c>
      <c r="CA96" s="18">
        <v>0</v>
      </c>
      <c r="CB96" s="18">
        <v>0</v>
      </c>
      <c r="CC96" s="18">
        <v>0</v>
      </c>
      <c r="CD96" s="18">
        <v>0</v>
      </c>
      <c r="CE96" s="18">
        <v>0</v>
      </c>
      <c r="CF96" s="18">
        <v>0</v>
      </c>
      <c r="CG96" s="18">
        <v>0</v>
      </c>
      <c r="CH96" s="18">
        <v>0</v>
      </c>
      <c r="CI96" s="18">
        <v>0</v>
      </c>
      <c r="CJ96" s="18">
        <v>0</v>
      </c>
      <c r="CK96" s="19"/>
      <c r="CL96" s="17">
        <v>4053</v>
      </c>
      <c r="CM96" s="20">
        <v>10142</v>
      </c>
      <c r="CN96" s="18">
        <v>14195</v>
      </c>
      <c r="CO96" s="19">
        <v>509</v>
      </c>
      <c r="CP96" s="19">
        <v>0</v>
      </c>
      <c r="CQ96" s="19">
        <f t="shared" si="95"/>
        <v>122</v>
      </c>
      <c r="CR96" s="19">
        <f t="shared" si="96"/>
        <v>150</v>
      </c>
      <c r="CS96" s="18">
        <v>7541</v>
      </c>
      <c r="CT96" s="18">
        <v>6587</v>
      </c>
      <c r="CU96" s="18">
        <v>2258</v>
      </c>
      <c r="CV96" s="18"/>
      <c r="CW96" s="18">
        <v>9986</v>
      </c>
      <c r="CX96" s="19">
        <f t="shared" si="97"/>
        <v>0</v>
      </c>
      <c r="CY96" s="40"/>
      <c r="CZ96" s="58">
        <v>0.09802166973009577</v>
      </c>
      <c r="DA96" s="58">
        <v>0.2452839315081745</v>
      </c>
      <c r="DB96" s="58"/>
      <c r="DC96" s="49">
        <v>0.3433056012382703</v>
      </c>
      <c r="DD96" s="82">
        <v>0.18237883331721003</v>
      </c>
      <c r="DE96" s="82">
        <v>0.15930637515720228</v>
      </c>
      <c r="DF96" s="58">
        <v>0.24151107671471414</v>
      </c>
      <c r="DG96" s="26">
        <v>0.0546096546386766</v>
      </c>
      <c r="DH96" s="58">
        <v>0.012310148011995743</v>
      </c>
      <c r="DI96" s="49"/>
      <c r="DJ96" s="49">
        <v>0</v>
      </c>
      <c r="DK96" s="82">
        <f t="shared" si="133"/>
        <v>2.9815080516602478E-05</v>
      </c>
      <c r="DL96" s="58">
        <f t="shared" si="82"/>
        <v>0.003627744993711909</v>
      </c>
      <c r="DM96" s="49">
        <f t="shared" si="99"/>
        <v>0</v>
      </c>
      <c r="DN96" s="41"/>
      <c r="DO96" s="82">
        <v>-0.029951233590720078</v>
      </c>
      <c r="DP96" s="26">
        <v>0.0008983928880434422</v>
      </c>
      <c r="DQ96" s="26">
        <f t="shared" si="100"/>
        <v>-0.044375720982745503</v>
      </c>
      <c r="DR96" s="48">
        <f t="shared" si="83"/>
        <v>-0.029052840702676636</v>
      </c>
      <c r="DS96" s="14">
        <f t="shared" si="130"/>
        <v>-0.07342856168542214</v>
      </c>
      <c r="DT96" s="26">
        <v>0.0029097602153190134</v>
      </c>
      <c r="DU96" s="58">
        <v>0.04439193986311976</v>
      </c>
      <c r="DV96" s="49">
        <v>-0.03824903313379249</v>
      </c>
      <c r="DW96" s="58">
        <v>0.001815309597810684</v>
      </c>
      <c r="DX96" s="49"/>
      <c r="DY96" s="26">
        <f t="shared" si="134"/>
        <v>0.06491632424189672</v>
      </c>
      <c r="DZ96" s="40"/>
      <c r="EA96" s="40"/>
      <c r="EB96" s="42">
        <v>47821</v>
      </c>
      <c r="EC96" s="42">
        <v>44179</v>
      </c>
      <c r="ED96" s="42">
        <v>41765</v>
      </c>
      <c r="EE96" s="42">
        <v>2498</v>
      </c>
      <c r="EF96" s="41">
        <v>2501</v>
      </c>
      <c r="EG96" s="41">
        <v>10336</v>
      </c>
      <c r="EH96" s="40">
        <v>5813</v>
      </c>
      <c r="EI96" s="42">
        <v>12065</v>
      </c>
      <c r="EJ96" s="41">
        <v>7353</v>
      </c>
      <c r="EK96" s="41">
        <v>797</v>
      </c>
      <c r="EL96" s="41">
        <v>214</v>
      </c>
      <c r="EM96" s="43">
        <v>67</v>
      </c>
      <c r="EN96" s="40"/>
      <c r="EO96" s="40"/>
      <c r="EP96" s="40"/>
      <c r="EQ96" s="40">
        <v>76</v>
      </c>
      <c r="ER96" s="40">
        <v>45</v>
      </c>
      <c r="ES96" s="40"/>
      <c r="ET96" s="40">
        <f>SUM(EL96:ES96)</f>
        <v>402</v>
      </c>
      <c r="EU96" s="40">
        <f>SUM(EE96:EK96)+ET96</f>
        <v>41765</v>
      </c>
      <c r="EV96" s="40"/>
      <c r="EW96" s="45">
        <f t="shared" si="101"/>
        <v>0.059810846402490125</v>
      </c>
      <c r="EX96" s="44">
        <f t="shared" si="102"/>
        <v>0.05988267688255716</v>
      </c>
      <c r="EY96" s="44">
        <f t="shared" si="103"/>
        <v>0.2474799473243146</v>
      </c>
      <c r="EZ96" s="46">
        <f t="shared" si="104"/>
        <v>0.1391835268765713</v>
      </c>
      <c r="FA96" s="84">
        <f t="shared" si="105"/>
        <v>0.28887824733628636</v>
      </c>
      <c r="FB96" s="57">
        <f t="shared" si="106"/>
        <v>0.1760565066443194</v>
      </c>
      <c r="FC96" s="57">
        <f t="shared" si="107"/>
        <v>0.019082964204477432</v>
      </c>
      <c r="FD96" s="57">
        <f t="shared" si="108"/>
        <v>0.005123907578115647</v>
      </c>
      <c r="FE96" s="48">
        <f t="shared" si="109"/>
        <v>0.0016042140548305998</v>
      </c>
      <c r="FF96" s="47">
        <f t="shared" si="110"/>
        <v>0</v>
      </c>
      <c r="FG96" s="47">
        <f t="shared" si="111"/>
        <v>0</v>
      </c>
      <c r="FH96" s="47">
        <f t="shared" si="112"/>
        <v>0</v>
      </c>
      <c r="FI96" s="47">
        <f t="shared" si="113"/>
        <v>0.001819705495031725</v>
      </c>
      <c r="FJ96" s="47">
        <f t="shared" si="114"/>
        <v>0.0010774572010056266</v>
      </c>
      <c r="FK96" s="47">
        <f t="shared" si="115"/>
        <v>0</v>
      </c>
      <c r="FL96" s="47">
        <f>SUM(FD96:FK96)</f>
        <v>0.009625284328983599</v>
      </c>
      <c r="FM96" s="47">
        <f>SUM(EW96:FK96)</f>
        <v>0.9999999999999999</v>
      </c>
      <c r="FN96" s="47">
        <f t="shared" si="116"/>
        <v>0.3487609242188435</v>
      </c>
      <c r="FO96" s="47"/>
      <c r="FP96" s="45">
        <f t="shared" si="84"/>
        <v>0.05988267688255716</v>
      </c>
      <c r="FQ96" s="44">
        <f t="shared" si="85"/>
        <v>0.28887824733628636</v>
      </c>
      <c r="FR96" s="44">
        <f t="shared" si="86"/>
        <v>0</v>
      </c>
      <c r="FS96" s="46">
        <f t="shared" si="87"/>
        <v>0.3487609242188435</v>
      </c>
      <c r="FT96" s="44">
        <f t="shared" si="88"/>
        <v>0.2474799473243146</v>
      </c>
      <c r="FU96" s="44">
        <f t="shared" si="89"/>
        <v>0.1391835268765713</v>
      </c>
      <c r="FV96" s="44">
        <f t="shared" si="90"/>
        <v>0.1760565066443194</v>
      </c>
      <c r="FW96" s="44">
        <f t="shared" si="91"/>
        <v>0.059810846402490125</v>
      </c>
      <c r="FX96" s="44">
        <f t="shared" si="92"/>
        <v>0.019082964204477432</v>
      </c>
      <c r="FY96" s="46">
        <f t="shared" si="127"/>
        <v>0.009625284328983599</v>
      </c>
      <c r="FZ96" s="46">
        <f>SUM(FS96:FY96)</f>
        <v>1</v>
      </c>
      <c r="GA96" s="84"/>
      <c r="GB96" s="45">
        <f t="shared" si="117"/>
        <v>-0.06809022643825868</v>
      </c>
      <c r="GC96" s="44">
        <f t="shared" si="118"/>
        <v>0.044492708716155294</v>
      </c>
      <c r="GD96" s="44">
        <f t="shared" si="119"/>
        <v>-0.044375720982745503</v>
      </c>
      <c r="GE96" s="46">
        <f t="shared" si="120"/>
        <v>-0.06797323870484889</v>
      </c>
      <c r="GF96" s="44">
        <f t="shared" si="121"/>
        <v>0.10949305387022434</v>
      </c>
      <c r="GG96" s="44">
        <f t="shared" si="122"/>
        <v>-0.05837188141442348</v>
      </c>
      <c r="GH96" s="44">
        <f t="shared" si="123"/>
        <v>-0.000538245828498013</v>
      </c>
      <c r="GI96" s="44">
        <f t="shared" si="124"/>
        <v>0.007016501361624211</v>
      </c>
      <c r="GJ96" s="44">
        <f t="shared" si="125"/>
        <v>0.009682576407800703</v>
      </c>
      <c r="GK96" s="46">
        <f t="shared" si="126"/>
        <v>0.000691234308121038</v>
      </c>
      <c r="GL96" s="47"/>
      <c r="GM96" s="40"/>
      <c r="GN96" s="46">
        <f t="shared" si="128"/>
        <v>-0.11246594742100419</v>
      </c>
      <c r="GO96" s="46">
        <v>0.044492708716155294</v>
      </c>
      <c r="GP96" s="46">
        <f t="shared" si="129"/>
        <v>-0.06797323870484889</v>
      </c>
    </row>
    <row r="97" spans="1:198" ht="12" hidden="1" outlineLevel="2">
      <c r="A97" s="3">
        <v>147</v>
      </c>
      <c r="B97" s="1">
        <v>148</v>
      </c>
      <c r="C97" s="1">
        <v>1</v>
      </c>
      <c r="E97" s="147">
        <v>24033</v>
      </c>
      <c r="F97" s="40" t="s">
        <v>114</v>
      </c>
      <c r="G97" s="42">
        <v>60413</v>
      </c>
      <c r="H97" s="41">
        <v>54624</v>
      </c>
      <c r="I97" s="43">
        <v>51879</v>
      </c>
      <c r="J97" s="40"/>
      <c r="K97" s="41">
        <v>5271</v>
      </c>
      <c r="L97" s="41"/>
      <c r="M97" s="41"/>
      <c r="N97" s="40">
        <v>5271</v>
      </c>
      <c r="O97" s="41">
        <v>16759</v>
      </c>
      <c r="P97" s="41">
        <v>1577</v>
      </c>
      <c r="Q97" s="41"/>
      <c r="R97" s="41">
        <v>18336</v>
      </c>
      <c r="S97" s="40">
        <v>23607</v>
      </c>
      <c r="T97" s="42"/>
      <c r="U97" s="41">
        <v>8211</v>
      </c>
      <c r="V97" s="41"/>
      <c r="W97" s="43"/>
      <c r="X97" s="41">
        <v>8211</v>
      </c>
      <c r="Y97" s="42"/>
      <c r="Z97" s="43">
        <v>7195</v>
      </c>
      <c r="AA97" s="40">
        <v>7195</v>
      </c>
      <c r="AB97" s="41"/>
      <c r="AC97" s="41">
        <v>7771</v>
      </c>
      <c r="AD97" s="40">
        <v>7771</v>
      </c>
      <c r="AE97" s="42"/>
      <c r="AF97" s="43">
        <v>4354</v>
      </c>
      <c r="AG97" s="40">
        <v>4354</v>
      </c>
      <c r="AH97" s="41">
        <v>81</v>
      </c>
      <c r="AI97" s="41">
        <v>455</v>
      </c>
      <c r="AJ97" s="41"/>
      <c r="AK97" s="41"/>
      <c r="AL97" s="40">
        <v>536</v>
      </c>
      <c r="AM97" s="42"/>
      <c r="AN97" s="41"/>
      <c r="AO97" s="41"/>
      <c r="AP97" s="41"/>
      <c r="AQ97" s="43">
        <v>205</v>
      </c>
      <c r="AR97" s="43">
        <v>205</v>
      </c>
      <c r="AS97" s="41"/>
      <c r="AT97" s="45">
        <v>0.10160180419823049</v>
      </c>
      <c r="AU97" s="44">
        <v>0.3230401511208774</v>
      </c>
      <c r="AV97" s="44">
        <v>0.030397656084350123</v>
      </c>
      <c r="AW97" s="46">
        <f t="shared" si="135"/>
        <v>0.45503961140345806</v>
      </c>
      <c r="AX97" s="44">
        <v>0.1582721332331001</v>
      </c>
      <c r="AY97" s="44">
        <v>0.1386881011584649</v>
      </c>
      <c r="AZ97" s="44">
        <v>0.14979085949999035</v>
      </c>
      <c r="BA97" s="44">
        <v>0.08392605871354498</v>
      </c>
      <c r="BB97" s="44">
        <v>0.008770408064920295</v>
      </c>
      <c r="BC97" s="46">
        <f t="shared" si="94"/>
        <v>0.005512827926521413</v>
      </c>
      <c r="BD97" s="46"/>
      <c r="BE97" s="40"/>
      <c r="BF97" s="40"/>
      <c r="BG97" s="18"/>
      <c r="BH97" s="18"/>
      <c r="BI97" s="19">
        <v>53201</v>
      </c>
      <c r="BJ97" s="40"/>
      <c r="BK97" s="18">
        <v>12658</v>
      </c>
      <c r="BL97" s="18">
        <v>14700</v>
      </c>
      <c r="BM97" s="18">
        <v>3338</v>
      </c>
      <c r="BN97" s="18">
        <v>0</v>
      </c>
      <c r="BO97" s="18">
        <v>5782</v>
      </c>
      <c r="BP97" s="18">
        <v>5371</v>
      </c>
      <c r="BQ97" s="18">
        <v>10480</v>
      </c>
      <c r="BR97" s="18">
        <v>572</v>
      </c>
      <c r="BS97" s="18">
        <v>0</v>
      </c>
      <c r="BT97" s="18">
        <v>0</v>
      </c>
      <c r="BU97" s="18">
        <v>0</v>
      </c>
      <c r="BV97" s="18">
        <v>212</v>
      </c>
      <c r="BW97" s="18">
        <v>0</v>
      </c>
      <c r="BX97" s="18">
        <v>88</v>
      </c>
      <c r="BY97" s="18">
        <v>0</v>
      </c>
      <c r="BZ97" s="18">
        <v>0</v>
      </c>
      <c r="CA97" s="18">
        <v>0</v>
      </c>
      <c r="CB97" s="18">
        <v>0</v>
      </c>
      <c r="CC97" s="18">
        <v>0</v>
      </c>
      <c r="CD97" s="18">
        <v>0</v>
      </c>
      <c r="CE97" s="18">
        <v>0</v>
      </c>
      <c r="CF97" s="18">
        <v>0</v>
      </c>
      <c r="CG97" s="18">
        <v>0</v>
      </c>
      <c r="CH97" s="18">
        <v>0</v>
      </c>
      <c r="CI97" s="18">
        <v>0</v>
      </c>
      <c r="CJ97" s="18">
        <v>0</v>
      </c>
      <c r="CK97" s="19"/>
      <c r="CL97" s="17">
        <v>3338</v>
      </c>
      <c r="CM97" s="20">
        <v>14700</v>
      </c>
      <c r="CN97" s="18">
        <v>18038</v>
      </c>
      <c r="CO97" s="19">
        <v>572</v>
      </c>
      <c r="CP97" s="19">
        <v>0</v>
      </c>
      <c r="CQ97" s="19">
        <f t="shared" si="95"/>
        <v>88</v>
      </c>
      <c r="CR97" s="19">
        <f t="shared" si="96"/>
        <v>212</v>
      </c>
      <c r="CS97" s="18">
        <v>12658</v>
      </c>
      <c r="CT97" s="18">
        <v>5782</v>
      </c>
      <c r="CU97" s="18">
        <v>5371</v>
      </c>
      <c r="CV97" s="18"/>
      <c r="CW97" s="18">
        <v>10480</v>
      </c>
      <c r="CX97" s="19">
        <f t="shared" si="97"/>
        <v>0</v>
      </c>
      <c r="CY97" s="40"/>
      <c r="CZ97" s="58">
        <v>0.06274318151914438</v>
      </c>
      <c r="DA97" s="58">
        <v>0.276310595665495</v>
      </c>
      <c r="DB97" s="58"/>
      <c r="DC97" s="49">
        <v>0.33905377718463936</v>
      </c>
      <c r="DD97" s="82">
        <v>0.23792785849890039</v>
      </c>
      <c r="DE97" s="82">
        <v>0.10868216762842804</v>
      </c>
      <c r="DF97" s="58">
        <v>0.19698877840642093</v>
      </c>
      <c r="DG97" s="26">
        <v>0.10095674893329072</v>
      </c>
      <c r="DH97" s="58">
        <v>0.010751677600045112</v>
      </c>
      <c r="DI97" s="49"/>
      <c r="DJ97" s="49">
        <v>0</v>
      </c>
      <c r="DK97" s="82">
        <f t="shared" si="133"/>
        <v>2.150595971689359E-05</v>
      </c>
      <c r="DL97" s="58">
        <f t="shared" si="82"/>
        <v>0.003984887502114622</v>
      </c>
      <c r="DM97" s="49">
        <f t="shared" si="99"/>
        <v>0</v>
      </c>
      <c r="DN97" s="41"/>
      <c r="DO97" s="82">
        <v>-0.038858622679086116</v>
      </c>
      <c r="DP97" s="26">
        <v>-0.04672955545538243</v>
      </c>
      <c r="DQ97" s="26">
        <f t="shared" si="100"/>
        <v>-0.030397656084350123</v>
      </c>
      <c r="DR97" s="48">
        <f t="shared" si="83"/>
        <v>-0.08558817813446855</v>
      </c>
      <c r="DS97" s="14">
        <f t="shared" si="130"/>
        <v>-0.11598583421881867</v>
      </c>
      <c r="DT97" s="26">
        <v>0.0019812695351248168</v>
      </c>
      <c r="DU97" s="58">
        <v>0.07965572526580028</v>
      </c>
      <c r="DV97" s="49">
        <v>-0.030005933530036846</v>
      </c>
      <c r="DW97" s="58">
        <v>0.017030690219745737</v>
      </c>
      <c r="DX97" s="49"/>
      <c r="DY97" s="26">
        <f t="shared" si="134"/>
        <v>0.047197918906430575</v>
      </c>
      <c r="DZ97" s="40"/>
      <c r="EA97" s="40"/>
      <c r="EB97" s="42">
        <v>62007</v>
      </c>
      <c r="EC97" s="42">
        <v>56683</v>
      </c>
      <c r="ED97" s="42">
        <v>54418</v>
      </c>
      <c r="EE97" s="42">
        <v>4936</v>
      </c>
      <c r="EF97" s="41">
        <v>2348</v>
      </c>
      <c r="EG97" s="41">
        <v>12705</v>
      </c>
      <c r="EH97" s="40">
        <v>6160</v>
      </c>
      <c r="EI97" s="42">
        <v>17696</v>
      </c>
      <c r="EJ97" s="41">
        <v>9093</v>
      </c>
      <c r="EK97" s="41">
        <v>1046</v>
      </c>
      <c r="EL97" s="41">
        <v>203</v>
      </c>
      <c r="EM97" s="43">
        <v>80</v>
      </c>
      <c r="EN97" s="40"/>
      <c r="EO97" s="40"/>
      <c r="EP97" s="40"/>
      <c r="EQ97" s="40">
        <v>101</v>
      </c>
      <c r="ER97" s="40">
        <v>50</v>
      </c>
      <c r="ES97" s="40"/>
      <c r="ET97" s="40">
        <f>SUM(EL97:ES97)</f>
        <v>434</v>
      </c>
      <c r="EU97" s="40">
        <f>SUM(EE97:EK97)+ET97</f>
        <v>54418</v>
      </c>
      <c r="EV97" s="40"/>
      <c r="EW97" s="45">
        <f t="shared" si="101"/>
        <v>0.09070528134073284</v>
      </c>
      <c r="EX97" s="44">
        <f t="shared" si="102"/>
        <v>0.043147487963541474</v>
      </c>
      <c r="EY97" s="44">
        <f t="shared" si="103"/>
        <v>0.23347054283509133</v>
      </c>
      <c r="EZ97" s="46">
        <f t="shared" si="104"/>
        <v>0.11319783895034731</v>
      </c>
      <c r="FA97" s="84">
        <f t="shared" si="105"/>
        <v>0.3251865191664523</v>
      </c>
      <c r="FB97" s="57">
        <f t="shared" si="106"/>
        <v>0.1670954463596604</v>
      </c>
      <c r="FC97" s="57">
        <f t="shared" si="107"/>
        <v>0.019221581094490795</v>
      </c>
      <c r="FD97" s="57">
        <f t="shared" si="108"/>
        <v>0.0037303833290455364</v>
      </c>
      <c r="FE97" s="48">
        <f t="shared" si="109"/>
        <v>0.001470101804549965</v>
      </c>
      <c r="FF97" s="47">
        <f t="shared" si="110"/>
        <v>0</v>
      </c>
      <c r="FG97" s="47">
        <f t="shared" si="111"/>
        <v>0</v>
      </c>
      <c r="FH97" s="47">
        <f t="shared" si="112"/>
        <v>0</v>
      </c>
      <c r="FI97" s="47">
        <f t="shared" si="113"/>
        <v>0.0018560035282443308</v>
      </c>
      <c r="FJ97" s="47">
        <f t="shared" si="114"/>
        <v>0.0009188136278437282</v>
      </c>
      <c r="FK97" s="47">
        <f t="shared" si="115"/>
        <v>0</v>
      </c>
      <c r="FL97" s="47">
        <f>SUM(FD97:FK97)</f>
        <v>0.00797530228968356</v>
      </c>
      <c r="FM97" s="47">
        <f>SUM(EW97:FK97)</f>
        <v>0.9999999999999999</v>
      </c>
      <c r="FN97" s="47">
        <f t="shared" si="116"/>
        <v>0.36833400712999376</v>
      </c>
      <c r="FO97" s="47"/>
      <c r="FP97" s="45">
        <f t="shared" si="84"/>
        <v>0.043147487963541474</v>
      </c>
      <c r="FQ97" s="44">
        <f t="shared" si="85"/>
        <v>0.3251865191664523</v>
      </c>
      <c r="FR97" s="44">
        <f t="shared" si="86"/>
        <v>0</v>
      </c>
      <c r="FS97" s="46">
        <f t="shared" si="87"/>
        <v>0.36833400712999376</v>
      </c>
      <c r="FT97" s="44">
        <f t="shared" si="88"/>
        <v>0.23347054283509133</v>
      </c>
      <c r="FU97" s="44">
        <f t="shared" si="89"/>
        <v>0.11319783895034731</v>
      </c>
      <c r="FV97" s="44">
        <f t="shared" si="90"/>
        <v>0.1670954463596604</v>
      </c>
      <c r="FW97" s="44">
        <f t="shared" si="91"/>
        <v>0.09070528134073284</v>
      </c>
      <c r="FX97" s="44">
        <f t="shared" si="92"/>
        <v>0.019221581094490795</v>
      </c>
      <c r="FY97" s="46">
        <f t="shared" si="127"/>
        <v>0.00797530228968356</v>
      </c>
      <c r="FZ97" s="46">
        <f>SUM(FS97:FY97)</f>
        <v>1</v>
      </c>
      <c r="GA97" s="84"/>
      <c r="GB97" s="45">
        <f t="shared" si="117"/>
        <v>-0.05845431623468902</v>
      </c>
      <c r="GC97" s="44">
        <f t="shared" si="118"/>
        <v>0.002146368045574887</v>
      </c>
      <c r="GD97" s="44">
        <f t="shared" si="119"/>
        <v>-0.030397656084350123</v>
      </c>
      <c r="GE97" s="46">
        <f t="shared" si="120"/>
        <v>-0.0867056042734643</v>
      </c>
      <c r="GF97" s="44">
        <f t="shared" si="121"/>
        <v>0.07519840960199123</v>
      </c>
      <c r="GG97" s="44">
        <f t="shared" si="122"/>
        <v>-0.02549026220811758</v>
      </c>
      <c r="GH97" s="44">
        <f t="shared" si="123"/>
        <v>0.01730458685967004</v>
      </c>
      <c r="GI97" s="44">
        <f t="shared" si="124"/>
        <v>0.006779222627187859</v>
      </c>
      <c r="GJ97" s="44">
        <f t="shared" si="125"/>
        <v>0.0104511730295705</v>
      </c>
      <c r="GK97" s="46">
        <f t="shared" si="126"/>
        <v>0.002462474363162147</v>
      </c>
      <c r="GL97" s="47"/>
      <c r="GM97" s="40"/>
      <c r="GN97" s="46">
        <f t="shared" si="128"/>
        <v>-0.08885197231903914</v>
      </c>
      <c r="GO97" s="46">
        <v>0.002146368045574887</v>
      </c>
      <c r="GP97" s="46">
        <f t="shared" si="129"/>
        <v>-0.08670560427346426</v>
      </c>
    </row>
    <row r="98" spans="1:198" ht="12" hidden="1" outlineLevel="2">
      <c r="A98" s="3">
        <v>154</v>
      </c>
      <c r="B98" s="1">
        <v>155</v>
      </c>
      <c r="C98" s="1">
        <v>1</v>
      </c>
      <c r="E98" s="147">
        <v>24059</v>
      </c>
      <c r="F98" s="40" t="s">
        <v>115</v>
      </c>
      <c r="G98" s="42">
        <v>12184</v>
      </c>
      <c r="H98" s="41">
        <v>11194</v>
      </c>
      <c r="I98" s="43">
        <v>10426</v>
      </c>
      <c r="J98" s="40"/>
      <c r="K98" s="41">
        <v>1063</v>
      </c>
      <c r="L98" s="41"/>
      <c r="M98" s="41"/>
      <c r="N98" s="40">
        <v>1063</v>
      </c>
      <c r="O98" s="41">
        <v>2183</v>
      </c>
      <c r="P98" s="41">
        <v>366</v>
      </c>
      <c r="Q98" s="41"/>
      <c r="R98" s="41">
        <v>2549</v>
      </c>
      <c r="S98" s="40">
        <v>3612</v>
      </c>
      <c r="T98" s="42"/>
      <c r="U98" s="41">
        <v>1360</v>
      </c>
      <c r="V98" s="41"/>
      <c r="W98" s="43"/>
      <c r="X98" s="41">
        <v>1360</v>
      </c>
      <c r="Y98" s="42"/>
      <c r="Z98" s="43">
        <v>2964</v>
      </c>
      <c r="AA98" s="40">
        <v>2964</v>
      </c>
      <c r="AB98" s="41"/>
      <c r="AC98" s="41">
        <v>1537</v>
      </c>
      <c r="AD98" s="40">
        <v>1537</v>
      </c>
      <c r="AE98" s="42"/>
      <c r="AF98" s="43">
        <v>710</v>
      </c>
      <c r="AG98" s="40">
        <v>710</v>
      </c>
      <c r="AH98" s="41">
        <v>21</v>
      </c>
      <c r="AI98" s="41">
        <v>123</v>
      </c>
      <c r="AJ98" s="41"/>
      <c r="AK98" s="41"/>
      <c r="AL98" s="40">
        <v>144</v>
      </c>
      <c r="AM98" s="42"/>
      <c r="AN98" s="41"/>
      <c r="AO98" s="41"/>
      <c r="AP98" s="41"/>
      <c r="AQ98" s="43">
        <v>99</v>
      </c>
      <c r="AR98" s="43">
        <v>99</v>
      </c>
      <c r="AS98" s="41"/>
      <c r="AT98" s="45">
        <v>0.10195664684442739</v>
      </c>
      <c r="AU98" s="44">
        <v>0.20938039516593132</v>
      </c>
      <c r="AV98" s="44">
        <v>0.035104546326491466</v>
      </c>
      <c r="AW98" s="46">
        <f t="shared" si="135"/>
        <v>0.3464415883368502</v>
      </c>
      <c r="AX98" s="44">
        <v>0.1304431229618262</v>
      </c>
      <c r="AY98" s="44">
        <v>0.28428927680798005</v>
      </c>
      <c r="AZ98" s="44">
        <v>0.14741991175906388</v>
      </c>
      <c r="BA98" s="44">
        <v>0.06809898331095339</v>
      </c>
      <c r="BB98" s="44">
        <v>0.011797429503165164</v>
      </c>
      <c r="BC98" s="46">
        <f t="shared" si="94"/>
        <v>0.01150968732016111</v>
      </c>
      <c r="BD98" s="46"/>
      <c r="BE98" s="40"/>
      <c r="BF98" s="40"/>
      <c r="BG98" s="18"/>
      <c r="BH98" s="18"/>
      <c r="BI98" s="19">
        <v>10473</v>
      </c>
      <c r="BJ98" s="40"/>
      <c r="BK98" s="18">
        <v>1882</v>
      </c>
      <c r="BL98" s="18">
        <v>2110</v>
      </c>
      <c r="BM98" s="18">
        <v>890</v>
      </c>
      <c r="BN98" s="18">
        <v>0</v>
      </c>
      <c r="BO98" s="18">
        <v>2312</v>
      </c>
      <c r="BP98" s="18">
        <v>775</v>
      </c>
      <c r="BQ98" s="18">
        <v>2101</v>
      </c>
      <c r="BR98" s="18">
        <v>199</v>
      </c>
      <c r="BS98" s="18">
        <v>0</v>
      </c>
      <c r="BT98" s="18">
        <v>0</v>
      </c>
      <c r="BU98" s="18">
        <v>0</v>
      </c>
      <c r="BV98" s="18">
        <v>149</v>
      </c>
      <c r="BW98" s="18">
        <v>0</v>
      </c>
      <c r="BX98" s="18">
        <v>55</v>
      </c>
      <c r="BY98" s="18">
        <v>0</v>
      </c>
      <c r="BZ98" s="18">
        <v>0</v>
      </c>
      <c r="CA98" s="18">
        <v>0</v>
      </c>
      <c r="CB98" s="18">
        <v>0</v>
      </c>
      <c r="CC98" s="18">
        <v>0</v>
      </c>
      <c r="CD98" s="18">
        <v>0</v>
      </c>
      <c r="CE98" s="18">
        <v>0</v>
      </c>
      <c r="CF98" s="18">
        <v>0</v>
      </c>
      <c r="CG98" s="18">
        <v>0</v>
      </c>
      <c r="CH98" s="18">
        <v>0</v>
      </c>
      <c r="CI98" s="18">
        <v>0</v>
      </c>
      <c r="CJ98" s="18">
        <v>0</v>
      </c>
      <c r="CK98" s="19"/>
      <c r="CL98" s="17">
        <v>890</v>
      </c>
      <c r="CM98" s="20">
        <v>2110</v>
      </c>
      <c r="CN98" s="18">
        <v>3000</v>
      </c>
      <c r="CO98" s="19">
        <v>199</v>
      </c>
      <c r="CP98" s="19">
        <v>0</v>
      </c>
      <c r="CQ98" s="19">
        <f t="shared" si="95"/>
        <v>55</v>
      </c>
      <c r="CR98" s="19">
        <f t="shared" si="96"/>
        <v>149</v>
      </c>
      <c r="CS98" s="18">
        <v>1882</v>
      </c>
      <c r="CT98" s="18">
        <v>2312</v>
      </c>
      <c r="CU98" s="18">
        <v>775</v>
      </c>
      <c r="CV98" s="18"/>
      <c r="CW98" s="18">
        <v>2101</v>
      </c>
      <c r="CX98" s="19">
        <f t="shared" si="97"/>
        <v>0</v>
      </c>
      <c r="CY98" s="40"/>
      <c r="CZ98" s="58">
        <v>0.08498042585696552</v>
      </c>
      <c r="DA98" s="58">
        <v>0.20147044781819917</v>
      </c>
      <c r="DB98" s="58"/>
      <c r="DC98" s="49">
        <v>0.2864508736751647</v>
      </c>
      <c r="DD98" s="82">
        <v>0.17970018141888666</v>
      </c>
      <c r="DE98" s="82">
        <v>0.2207581399789936</v>
      </c>
      <c r="DF98" s="58">
        <v>0.20061109519717368</v>
      </c>
      <c r="DG98" s="26">
        <v>0.07399980903275089</v>
      </c>
      <c r="DH98" s="58">
        <v>0.019001241287119258</v>
      </c>
      <c r="DI98" s="49"/>
      <c r="DJ98" s="49">
        <v>0</v>
      </c>
      <c r="DK98" s="82">
        <f t="shared" si="133"/>
        <v>1.3441224823058495E-05</v>
      </c>
      <c r="DL98" s="58">
        <f t="shared" si="82"/>
        <v>0.014227060059199848</v>
      </c>
      <c r="DM98" s="49">
        <f t="shared" si="99"/>
        <v>0</v>
      </c>
      <c r="DN98" s="41"/>
      <c r="DO98" s="82">
        <v>-0.016976220987461862</v>
      </c>
      <c r="DP98" s="26">
        <v>-0.00790994734773215</v>
      </c>
      <c r="DQ98" s="26">
        <f t="shared" si="100"/>
        <v>-0.035104546326491466</v>
      </c>
      <c r="DR98" s="48">
        <f t="shared" si="83"/>
        <v>-0.02488616833519401</v>
      </c>
      <c r="DS98" s="14">
        <f t="shared" si="130"/>
        <v>-0.05999071466168548</v>
      </c>
      <c r="DT98" s="26">
        <v>0.0072038117839540936</v>
      </c>
      <c r="DU98" s="58">
        <v>0.049257058457060465</v>
      </c>
      <c r="DV98" s="49">
        <v>-0.06353113682898645</v>
      </c>
      <c r="DW98" s="58">
        <v>0.005900825721797495</v>
      </c>
      <c r="DX98" s="49"/>
      <c r="DY98" s="26">
        <f t="shared" si="134"/>
        <v>0.0531911834381098</v>
      </c>
      <c r="DZ98" s="40"/>
      <c r="EA98" s="40"/>
      <c r="EB98" s="42">
        <v>12236</v>
      </c>
      <c r="EC98" s="42">
        <v>11298</v>
      </c>
      <c r="ED98" s="42">
        <v>10702</v>
      </c>
      <c r="EE98" s="42">
        <v>683</v>
      </c>
      <c r="EF98" s="41">
        <v>511</v>
      </c>
      <c r="EG98" s="41">
        <v>2714</v>
      </c>
      <c r="EH98" s="40">
        <v>2004</v>
      </c>
      <c r="EI98" s="42">
        <v>2515</v>
      </c>
      <c r="EJ98" s="41">
        <v>1848</v>
      </c>
      <c r="EK98" s="41">
        <v>280</v>
      </c>
      <c r="EL98" s="41">
        <v>29</v>
      </c>
      <c r="EM98" s="43">
        <v>42</v>
      </c>
      <c r="EN98" s="40"/>
      <c r="EO98" s="40"/>
      <c r="EP98" s="40"/>
      <c r="EQ98" s="40">
        <v>29</v>
      </c>
      <c r="ER98" s="40">
        <v>47</v>
      </c>
      <c r="ES98" s="40"/>
      <c r="ET98" s="40">
        <f>SUM(EL98:ES98)</f>
        <v>147</v>
      </c>
      <c r="EU98" s="40">
        <f>SUM(EE98:EK98)+ET98</f>
        <v>10702</v>
      </c>
      <c r="EV98" s="40"/>
      <c r="EW98" s="45">
        <f t="shared" si="101"/>
        <v>0.0638198467576154</v>
      </c>
      <c r="EX98" s="44">
        <f t="shared" si="102"/>
        <v>0.047748084470192485</v>
      </c>
      <c r="EY98" s="44">
        <f t="shared" si="103"/>
        <v>0.2535974584189871</v>
      </c>
      <c r="EZ98" s="46">
        <f t="shared" si="104"/>
        <v>0.18725471874415997</v>
      </c>
      <c r="FA98" s="84">
        <f t="shared" si="105"/>
        <v>0.23500280321435246</v>
      </c>
      <c r="FB98" s="57">
        <f t="shared" si="106"/>
        <v>0.17267800411138104</v>
      </c>
      <c r="FC98" s="57">
        <f t="shared" si="107"/>
        <v>0.026163333956269855</v>
      </c>
      <c r="FD98" s="57">
        <f t="shared" si="108"/>
        <v>0.0027097738740422352</v>
      </c>
      <c r="FE98" s="48">
        <f t="shared" si="109"/>
        <v>0.0039245000934404785</v>
      </c>
      <c r="FF98" s="47">
        <f t="shared" si="110"/>
        <v>0</v>
      </c>
      <c r="FG98" s="47">
        <f t="shared" si="111"/>
        <v>0</v>
      </c>
      <c r="FH98" s="47">
        <f t="shared" si="112"/>
        <v>0</v>
      </c>
      <c r="FI98" s="47">
        <f t="shared" si="113"/>
        <v>0.0027097738740422352</v>
      </c>
      <c r="FJ98" s="47">
        <f t="shared" si="114"/>
        <v>0.004391702485516726</v>
      </c>
      <c r="FK98" s="47">
        <f t="shared" si="115"/>
        <v>0</v>
      </c>
      <c r="FL98" s="47">
        <f>SUM(FD98:FK98)</f>
        <v>0.013735750327041673</v>
      </c>
      <c r="FM98" s="47">
        <f>SUM(EW98:FK98)</f>
        <v>1.0000000000000002</v>
      </c>
      <c r="FN98" s="47">
        <f t="shared" si="116"/>
        <v>0.2827508876845449</v>
      </c>
      <c r="FO98" s="47"/>
      <c r="FP98" s="45">
        <f t="shared" si="84"/>
        <v>0.047748084470192485</v>
      </c>
      <c r="FQ98" s="44">
        <f t="shared" si="85"/>
        <v>0.23500280321435246</v>
      </c>
      <c r="FR98" s="44">
        <f t="shared" si="86"/>
        <v>0</v>
      </c>
      <c r="FS98" s="46">
        <f t="shared" si="87"/>
        <v>0.2827508876845449</v>
      </c>
      <c r="FT98" s="44">
        <f t="shared" si="88"/>
        <v>0.2535974584189871</v>
      </c>
      <c r="FU98" s="44">
        <f t="shared" si="89"/>
        <v>0.18725471874415997</v>
      </c>
      <c r="FV98" s="44">
        <f t="shared" si="90"/>
        <v>0.17267800411138104</v>
      </c>
      <c r="FW98" s="44">
        <f t="shared" si="91"/>
        <v>0.0638198467576154</v>
      </c>
      <c r="FX98" s="44">
        <f t="shared" si="92"/>
        <v>0.026163333956269855</v>
      </c>
      <c r="FY98" s="46">
        <f t="shared" si="127"/>
        <v>0.013735750327041673</v>
      </c>
      <c r="FZ98" s="46">
        <f>SUM(FS98:FY98)</f>
        <v>1.0000000000000002</v>
      </c>
      <c r="GA98" s="84"/>
      <c r="GB98" s="45">
        <f t="shared" si="117"/>
        <v>-0.0542085623742349</v>
      </c>
      <c r="GC98" s="44">
        <f t="shared" si="118"/>
        <v>0.02562240804842114</v>
      </c>
      <c r="GD98" s="44">
        <f t="shared" si="119"/>
        <v>-0.035104546326491466</v>
      </c>
      <c r="GE98" s="46">
        <f t="shared" si="120"/>
        <v>-0.06369070065230525</v>
      </c>
      <c r="GF98" s="44">
        <f t="shared" si="121"/>
        <v>0.12315433545716092</v>
      </c>
      <c r="GG98" s="44">
        <f t="shared" si="122"/>
        <v>-0.09703455806382008</v>
      </c>
      <c r="GH98" s="44">
        <f t="shared" si="123"/>
        <v>0.025258092352317157</v>
      </c>
      <c r="GI98" s="44">
        <f t="shared" si="124"/>
        <v>-0.004279136553337989</v>
      </c>
      <c r="GJ98" s="44">
        <f t="shared" si="125"/>
        <v>0.014365904453104691</v>
      </c>
      <c r="GK98" s="46">
        <f t="shared" si="126"/>
        <v>0.0022260630068805624</v>
      </c>
      <c r="GL98" s="47"/>
      <c r="GM98" s="40"/>
      <c r="GN98" s="46">
        <f t="shared" si="128"/>
        <v>-0.08931310870072637</v>
      </c>
      <c r="GO98" s="46">
        <v>0.02562240804842114</v>
      </c>
      <c r="GP98" s="46">
        <f t="shared" si="129"/>
        <v>-0.06369070065230523</v>
      </c>
    </row>
    <row r="99" spans="1:198" ht="12" hidden="1" outlineLevel="2">
      <c r="A99" s="3">
        <v>156</v>
      </c>
      <c r="B99" s="1">
        <v>157</v>
      </c>
      <c r="C99" s="1">
        <v>1</v>
      </c>
      <c r="E99" s="147">
        <v>24062</v>
      </c>
      <c r="F99" s="40" t="s">
        <v>116</v>
      </c>
      <c r="G99" s="42">
        <v>137001</v>
      </c>
      <c r="H99" s="41">
        <v>123399</v>
      </c>
      <c r="I99" s="43">
        <v>118649</v>
      </c>
      <c r="J99" s="40"/>
      <c r="K99" s="41">
        <v>8362</v>
      </c>
      <c r="L99" s="41"/>
      <c r="M99" s="41"/>
      <c r="N99" s="40">
        <v>8362</v>
      </c>
      <c r="O99" s="41">
        <v>32970</v>
      </c>
      <c r="P99" s="41">
        <v>2400</v>
      </c>
      <c r="Q99" s="41"/>
      <c r="R99" s="41">
        <v>35370</v>
      </c>
      <c r="S99" s="40">
        <v>43732</v>
      </c>
      <c r="T99" s="42"/>
      <c r="U99" s="41">
        <v>16184</v>
      </c>
      <c r="V99" s="41"/>
      <c r="W99" s="43"/>
      <c r="X99" s="41">
        <v>16184</v>
      </c>
      <c r="Y99" s="42"/>
      <c r="Z99" s="43">
        <v>20443</v>
      </c>
      <c r="AA99" s="40">
        <v>20443</v>
      </c>
      <c r="AB99" s="41"/>
      <c r="AC99" s="41">
        <v>18561</v>
      </c>
      <c r="AD99" s="40">
        <v>18561</v>
      </c>
      <c r="AE99" s="42"/>
      <c r="AF99" s="43">
        <v>17171</v>
      </c>
      <c r="AG99" s="40">
        <v>17171</v>
      </c>
      <c r="AH99" s="41">
        <v>251</v>
      </c>
      <c r="AI99" s="41">
        <v>1880</v>
      </c>
      <c r="AJ99" s="41"/>
      <c r="AK99" s="41"/>
      <c r="AL99" s="40">
        <v>2131</v>
      </c>
      <c r="AM99" s="42"/>
      <c r="AN99" s="41"/>
      <c r="AO99" s="41"/>
      <c r="AP99" s="41"/>
      <c r="AQ99" s="43">
        <v>427</v>
      </c>
      <c r="AR99" s="43">
        <v>427</v>
      </c>
      <c r="AS99" s="41"/>
      <c r="AT99" s="45">
        <v>0.07047678446510296</v>
      </c>
      <c r="AU99" s="44">
        <v>0.27787844819593926</v>
      </c>
      <c r="AV99" s="44">
        <v>0.02022773053291642</v>
      </c>
      <c r="AW99" s="46">
        <f t="shared" si="135"/>
        <v>0.36858296319395867</v>
      </c>
      <c r="AX99" s="44">
        <v>0.1364023295602997</v>
      </c>
      <c r="AY99" s="44">
        <v>0.17229812303517097</v>
      </c>
      <c r="AZ99" s="44">
        <v>0.15643621100894234</v>
      </c>
      <c r="BA99" s="44">
        <v>0.14472098374196157</v>
      </c>
      <c r="BB99" s="44">
        <v>0.015845055584117862</v>
      </c>
      <c r="BC99" s="46">
        <f t="shared" si="94"/>
        <v>0.0057143338755487605</v>
      </c>
      <c r="BD99" s="46"/>
      <c r="BE99" s="40"/>
      <c r="BF99" s="40"/>
      <c r="BG99" s="18"/>
      <c r="BH99" s="18"/>
      <c r="BI99" s="19">
        <v>118378</v>
      </c>
      <c r="BJ99" s="40"/>
      <c r="BK99" s="18">
        <v>15195</v>
      </c>
      <c r="BL99" s="18">
        <v>30634</v>
      </c>
      <c r="BM99" s="18">
        <v>5654</v>
      </c>
      <c r="BN99" s="18">
        <v>0</v>
      </c>
      <c r="BO99" s="18">
        <v>19704</v>
      </c>
      <c r="BP99" s="18">
        <v>19674</v>
      </c>
      <c r="BQ99" s="18">
        <v>20516</v>
      </c>
      <c r="BR99" s="18">
        <v>2610</v>
      </c>
      <c r="BS99" s="18">
        <v>1279</v>
      </c>
      <c r="BT99" s="18">
        <v>176</v>
      </c>
      <c r="BU99" s="18">
        <v>0</v>
      </c>
      <c r="BV99" s="18">
        <v>617</v>
      </c>
      <c r="BW99" s="18">
        <v>0</v>
      </c>
      <c r="BX99" s="18">
        <v>2319</v>
      </c>
      <c r="BY99" s="18">
        <v>0</v>
      </c>
      <c r="BZ99" s="18">
        <v>0</v>
      </c>
      <c r="CA99" s="18">
        <v>0</v>
      </c>
      <c r="CB99" s="18">
        <v>0</v>
      </c>
      <c r="CC99" s="18">
        <v>0</v>
      </c>
      <c r="CD99" s="18">
        <v>0</v>
      </c>
      <c r="CE99" s="18">
        <v>0</v>
      </c>
      <c r="CF99" s="18">
        <v>0</v>
      </c>
      <c r="CG99" s="18">
        <v>0</v>
      </c>
      <c r="CH99" s="18">
        <v>0</v>
      </c>
      <c r="CI99" s="18">
        <v>0</v>
      </c>
      <c r="CJ99" s="18">
        <v>0</v>
      </c>
      <c r="CK99" s="19"/>
      <c r="CL99" s="17">
        <v>5654</v>
      </c>
      <c r="CM99" s="20">
        <v>30634</v>
      </c>
      <c r="CN99" s="18">
        <v>36288</v>
      </c>
      <c r="CO99" s="19">
        <v>2610</v>
      </c>
      <c r="CP99" s="19">
        <v>1279</v>
      </c>
      <c r="CQ99" s="19">
        <f t="shared" si="95"/>
        <v>2319</v>
      </c>
      <c r="CR99" s="19">
        <f t="shared" si="96"/>
        <v>617</v>
      </c>
      <c r="CS99" s="18">
        <v>15195</v>
      </c>
      <c r="CT99" s="18">
        <v>19704</v>
      </c>
      <c r="CU99" s="18">
        <v>19674</v>
      </c>
      <c r="CV99" s="18"/>
      <c r="CW99" s="18">
        <v>20516</v>
      </c>
      <c r="CX99" s="19">
        <f t="shared" si="97"/>
        <v>176</v>
      </c>
      <c r="CY99" s="40"/>
      <c r="CZ99" s="58">
        <v>0.04776225312135701</v>
      </c>
      <c r="DA99" s="58">
        <v>0.25878119245130005</v>
      </c>
      <c r="DB99" s="58"/>
      <c r="DC99" s="49">
        <v>0.30654344557265706</v>
      </c>
      <c r="DD99" s="82">
        <v>0.12835999932419875</v>
      </c>
      <c r="DE99" s="82">
        <v>0.1664498470999679</v>
      </c>
      <c r="DF99" s="58">
        <v>0.1733092297555289</v>
      </c>
      <c r="DG99" s="26">
        <v>0.16619642163239792</v>
      </c>
      <c r="DH99" s="58">
        <v>0.022048015678588925</v>
      </c>
      <c r="DI99" s="49"/>
      <c r="DJ99" s="49">
        <v>0.010804372434067141</v>
      </c>
      <c r="DK99" s="82">
        <f t="shared" si="133"/>
        <v>0.0005667309157213209</v>
      </c>
      <c r="DL99" s="58">
        <f aca="true" t="shared" si="136" ref="DL99:DL130">CR99/BI99</f>
        <v>0.00521211711635608</v>
      </c>
      <c r="DM99" s="49">
        <f t="shared" si="99"/>
        <v>0.001486762743077261</v>
      </c>
      <c r="DN99" s="41"/>
      <c r="DO99" s="82">
        <v>-0.022714531343745945</v>
      </c>
      <c r="DP99" s="26">
        <v>-0.01909725574463922</v>
      </c>
      <c r="DQ99" s="26">
        <f t="shared" si="100"/>
        <v>-0.02022773053291642</v>
      </c>
      <c r="DR99" s="48">
        <f aca="true" t="shared" si="137" ref="DR99:DR130">DS99-DQ99</f>
        <v>-0.04181178708838516</v>
      </c>
      <c r="DS99" s="14">
        <f t="shared" si="130"/>
        <v>-0.06203951762130158</v>
      </c>
      <c r="DT99" s="26">
        <v>0.006202960094471063</v>
      </c>
      <c r="DU99" s="58">
        <v>-0.008042330236100959</v>
      </c>
      <c r="DV99" s="49">
        <v>-0.005848275935203068</v>
      </c>
      <c r="DW99" s="58">
        <v>0.02147543789043635</v>
      </c>
      <c r="DX99" s="49"/>
      <c r="DY99" s="26">
        <f t="shared" si="134"/>
        <v>0.01687301874658656</v>
      </c>
      <c r="DZ99" s="40"/>
      <c r="EA99" s="40"/>
      <c r="EB99" s="42">
        <v>139427</v>
      </c>
      <c r="EC99" s="42">
        <v>126756</v>
      </c>
      <c r="ED99" s="42">
        <v>122704</v>
      </c>
      <c r="EE99" s="42">
        <v>17356</v>
      </c>
      <c r="EF99" s="41">
        <v>3723</v>
      </c>
      <c r="EG99" s="41">
        <v>24296</v>
      </c>
      <c r="EH99" s="40">
        <v>17015</v>
      </c>
      <c r="EI99" s="42">
        <v>32773</v>
      </c>
      <c r="EJ99" s="41">
        <v>22274</v>
      </c>
      <c r="EK99" s="41">
        <v>3453</v>
      </c>
      <c r="EL99" s="41">
        <v>251</v>
      </c>
      <c r="EM99" s="43">
        <v>317</v>
      </c>
      <c r="EN99" s="40"/>
      <c r="EO99" s="40"/>
      <c r="EP99" s="40"/>
      <c r="EQ99" s="40">
        <v>329</v>
      </c>
      <c r="ER99" s="40">
        <v>917</v>
      </c>
      <c r="ES99" s="40"/>
      <c r="ET99" s="40">
        <f>SUM(EL99:ES99)</f>
        <v>1814</v>
      </c>
      <c r="EU99" s="40">
        <f>SUM(EE99:EK99)+ET99</f>
        <v>122704</v>
      </c>
      <c r="EV99" s="40"/>
      <c r="EW99" s="45">
        <f aca="true" t="shared" si="138" ref="EW99:EW130">EE99/$ED99</f>
        <v>0.1414460816273308</v>
      </c>
      <c r="EX99" s="44">
        <f aca="true" t="shared" si="139" ref="EX99:EX130">EF99/$ED99</f>
        <v>0.03034130916677533</v>
      </c>
      <c r="EY99" s="44">
        <f aca="true" t="shared" si="140" ref="EY99:EY130">EG99/$ED99</f>
        <v>0.19800495501369147</v>
      </c>
      <c r="EZ99" s="46">
        <f aca="true" t="shared" si="141" ref="EZ99:EZ130">EH99/$ED99</f>
        <v>0.13866703611944192</v>
      </c>
      <c r="FA99" s="84">
        <f aca="true" t="shared" si="142" ref="FA99:FA130">EI99/$ED99</f>
        <v>0.267089907419481</v>
      </c>
      <c r="FB99" s="57">
        <f aca="true" t="shared" si="143" ref="FB99:FB130">EJ99/$ED99</f>
        <v>0.18152627461207457</v>
      </c>
      <c r="FC99" s="57">
        <f aca="true" t="shared" si="144" ref="FC99:FC130">EK99/$ED99</f>
        <v>0.02814089190246447</v>
      </c>
      <c r="FD99" s="57">
        <f aca="true" t="shared" si="145" ref="FD99:FD130">EL99/$ED99</f>
        <v>0.0020455730864519495</v>
      </c>
      <c r="FE99" s="48">
        <f aca="true" t="shared" si="146" ref="FE99:FE130">EM99/$ED99</f>
        <v>0.0025834528621723825</v>
      </c>
      <c r="FF99" s="47">
        <f aca="true" t="shared" si="147" ref="FF99:FF130">EN99/$ED99</f>
        <v>0</v>
      </c>
      <c r="FG99" s="47">
        <f aca="true" t="shared" si="148" ref="FG99:FG130">EO99/$ED99</f>
        <v>0</v>
      </c>
      <c r="FH99" s="47">
        <f aca="true" t="shared" si="149" ref="FH99:FH130">EP99/$ED99</f>
        <v>0</v>
      </c>
      <c r="FI99" s="47">
        <f aca="true" t="shared" si="150" ref="FI99:FI130">EQ99/$ED99</f>
        <v>0.002681249185030643</v>
      </c>
      <c r="FJ99" s="47">
        <f aca="true" t="shared" si="151" ref="FJ99:FJ130">ER99/$ED99</f>
        <v>0.007473269005085409</v>
      </c>
      <c r="FK99" s="47">
        <f aca="true" t="shared" si="152" ref="FK99:FK130">ES99/$ED99</f>
        <v>0</v>
      </c>
      <c r="FL99" s="47">
        <f>SUM(FD99:FK99)</f>
        <v>0.014783544138740383</v>
      </c>
      <c r="FM99" s="47">
        <f>SUM(EW99:FK99)</f>
        <v>1.0000000000000002</v>
      </c>
      <c r="FN99" s="47">
        <f t="shared" si="116"/>
        <v>0.2974312165862564</v>
      </c>
      <c r="FO99" s="47"/>
      <c r="FP99" s="45">
        <f aca="true" t="shared" si="153" ref="FP99:FP130">EX99</f>
        <v>0.03034130916677533</v>
      </c>
      <c r="FQ99" s="44">
        <f aca="true" t="shared" si="154" ref="FQ99:FQ130">FA99</f>
        <v>0.267089907419481</v>
      </c>
      <c r="FR99" s="44">
        <f aca="true" t="shared" si="155" ref="FR99:FR130">FK99</f>
        <v>0</v>
      </c>
      <c r="FS99" s="46">
        <f aca="true" t="shared" si="156" ref="FS99:FS130">FN99</f>
        <v>0.2974312165862564</v>
      </c>
      <c r="FT99" s="44">
        <f aca="true" t="shared" si="157" ref="FT99:FT130">EY99</f>
        <v>0.19800495501369147</v>
      </c>
      <c r="FU99" s="44">
        <f aca="true" t="shared" si="158" ref="FU99:FU130">EZ99</f>
        <v>0.13866703611944192</v>
      </c>
      <c r="FV99" s="44">
        <f aca="true" t="shared" si="159" ref="FV99:FV130">FB99</f>
        <v>0.18152627461207457</v>
      </c>
      <c r="FW99" s="44">
        <f aca="true" t="shared" si="160" ref="FW99:FW130">EW99</f>
        <v>0.1414460816273308</v>
      </c>
      <c r="FX99" s="44">
        <f aca="true" t="shared" si="161" ref="FX99:FX130">FC99</f>
        <v>0.02814089190246447</v>
      </c>
      <c r="FY99" s="46">
        <f t="shared" si="127"/>
        <v>0.014783544138740383</v>
      </c>
      <c r="FZ99" s="46">
        <f>SUM(FS99:FY99)</f>
        <v>1</v>
      </c>
      <c r="GA99" s="84"/>
      <c r="GB99" s="45">
        <f t="shared" si="117"/>
        <v>-0.04013547529832763</v>
      </c>
      <c r="GC99" s="44">
        <f t="shared" si="118"/>
        <v>-0.010788540776458244</v>
      </c>
      <c r="GD99" s="44">
        <f t="shared" si="119"/>
        <v>-0.02022773053291642</v>
      </c>
      <c r="GE99" s="46">
        <f t="shared" si="120"/>
        <v>-0.0711517466077023</v>
      </c>
      <c r="GF99" s="44">
        <f t="shared" si="121"/>
        <v>0.06160262545339176</v>
      </c>
      <c r="GG99" s="44">
        <f t="shared" si="122"/>
        <v>-0.03363108691572905</v>
      </c>
      <c r="GH99" s="44">
        <f t="shared" si="123"/>
        <v>0.025090063603132234</v>
      </c>
      <c r="GI99" s="44">
        <f t="shared" si="124"/>
        <v>-0.0032749021146307733</v>
      </c>
      <c r="GJ99" s="44">
        <f t="shared" si="125"/>
        <v>0.012295836318346607</v>
      </c>
      <c r="GK99" s="46">
        <f t="shared" si="126"/>
        <v>0.009069210263191622</v>
      </c>
      <c r="GL99" s="47"/>
      <c r="GM99" s="40"/>
      <c r="GN99" s="46">
        <f t="shared" si="128"/>
        <v>-0.06036320583124405</v>
      </c>
      <c r="GO99" s="46">
        <v>-0.010788540776458244</v>
      </c>
      <c r="GP99" s="46">
        <f t="shared" si="129"/>
        <v>-0.0711517466077023</v>
      </c>
    </row>
    <row r="100" spans="1:198" ht="12" hidden="1" outlineLevel="2">
      <c r="A100" s="3">
        <v>165</v>
      </c>
      <c r="B100" s="1">
        <v>166</v>
      </c>
      <c r="C100" s="1">
        <v>1</v>
      </c>
      <c r="E100" s="147">
        <v>24062</v>
      </c>
      <c r="F100" s="40" t="s">
        <v>117</v>
      </c>
      <c r="G100" s="42">
        <v>373</v>
      </c>
      <c r="H100" s="41">
        <v>340</v>
      </c>
      <c r="I100" s="43">
        <v>336</v>
      </c>
      <c r="J100" s="40"/>
      <c r="K100" s="41">
        <v>10</v>
      </c>
      <c r="L100" s="41"/>
      <c r="M100" s="41"/>
      <c r="N100" s="40">
        <v>10</v>
      </c>
      <c r="O100" s="41">
        <v>86</v>
      </c>
      <c r="P100" s="41">
        <v>3</v>
      </c>
      <c r="Q100" s="41"/>
      <c r="R100" s="41">
        <v>89</v>
      </c>
      <c r="S100" s="40">
        <v>99</v>
      </c>
      <c r="T100" s="42"/>
      <c r="U100" s="41">
        <v>46</v>
      </c>
      <c r="V100" s="41"/>
      <c r="W100" s="43"/>
      <c r="X100" s="41">
        <v>46</v>
      </c>
      <c r="Y100" s="42"/>
      <c r="Z100" s="43">
        <v>52</v>
      </c>
      <c r="AA100" s="40">
        <v>52</v>
      </c>
      <c r="AB100" s="41"/>
      <c r="AC100" s="41">
        <v>73</v>
      </c>
      <c r="AD100" s="40">
        <v>73</v>
      </c>
      <c r="AE100" s="42"/>
      <c r="AF100" s="43">
        <v>59</v>
      </c>
      <c r="AG100" s="40">
        <v>59</v>
      </c>
      <c r="AH100" s="41">
        <v>3</v>
      </c>
      <c r="AI100" s="41">
        <v>2</v>
      </c>
      <c r="AJ100" s="41"/>
      <c r="AK100" s="41"/>
      <c r="AL100" s="40">
        <v>5</v>
      </c>
      <c r="AM100" s="42"/>
      <c r="AN100" s="41"/>
      <c r="AO100" s="41"/>
      <c r="AP100" s="41"/>
      <c r="AQ100" s="43">
        <v>2</v>
      </c>
      <c r="AR100" s="43">
        <v>2</v>
      </c>
      <c r="AS100" s="41"/>
      <c r="AT100" s="45">
        <v>0.02976190476190476</v>
      </c>
      <c r="AU100" s="44">
        <v>0.25595238095238093</v>
      </c>
      <c r="AV100" s="44">
        <v>0.008928571428571428</v>
      </c>
      <c r="AW100" s="46">
        <f t="shared" si="135"/>
        <v>0.29464285714285715</v>
      </c>
      <c r="AX100" s="44">
        <v>0.13690476190476192</v>
      </c>
      <c r="AY100" s="44">
        <v>0.15476190476190477</v>
      </c>
      <c r="AZ100" s="44">
        <v>0.21726190476190477</v>
      </c>
      <c r="BA100" s="44">
        <v>0.17559523809523808</v>
      </c>
      <c r="BB100" s="44">
        <v>0.005952380952380952</v>
      </c>
      <c r="BC100" s="46">
        <f t="shared" si="94"/>
        <v>0.014880952380952328</v>
      </c>
      <c r="BD100" s="46"/>
      <c r="BE100" s="40"/>
      <c r="BF100" s="40"/>
      <c r="BG100" s="18"/>
      <c r="BH100" s="18"/>
      <c r="BI100" s="19">
        <v>0</v>
      </c>
      <c r="BJ100" s="40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9"/>
      <c r="CL100" s="17">
        <v>0</v>
      </c>
      <c r="CM100" s="20">
        <v>0</v>
      </c>
      <c r="CN100" s="18">
        <v>0</v>
      </c>
      <c r="CO100" s="19">
        <v>0</v>
      </c>
      <c r="CP100" s="19">
        <v>0</v>
      </c>
      <c r="CQ100" s="19">
        <f t="shared" si="95"/>
        <v>0</v>
      </c>
      <c r="CR100" s="19">
        <f t="shared" si="96"/>
        <v>0</v>
      </c>
      <c r="CS100" s="18">
        <v>0</v>
      </c>
      <c r="CT100" s="18">
        <v>0</v>
      </c>
      <c r="CU100" s="18">
        <v>0</v>
      </c>
      <c r="CV100" s="18"/>
      <c r="CW100" s="18">
        <v>0</v>
      </c>
      <c r="CX100" s="19">
        <f t="shared" si="97"/>
        <v>0</v>
      </c>
      <c r="CY100" s="40"/>
      <c r="CZ100" s="58" t="e">
        <v>#DIV/0!</v>
      </c>
      <c r="DA100" s="58" t="e">
        <v>#DIV/0!</v>
      </c>
      <c r="DB100" s="58"/>
      <c r="DC100" s="49" t="e">
        <v>#DIV/0!</v>
      </c>
      <c r="DD100" s="82" t="e">
        <v>#DIV/0!</v>
      </c>
      <c r="DE100" s="82" t="e">
        <v>#DIV/0!</v>
      </c>
      <c r="DF100" s="58" t="e">
        <v>#DIV/0!</v>
      </c>
      <c r="DG100" s="26" t="e">
        <v>#DIV/0!</v>
      </c>
      <c r="DH100" s="58" t="e">
        <v>#DIV/0!</v>
      </c>
      <c r="DI100" s="49"/>
      <c r="DJ100" s="49" t="e">
        <v>#DIV/0!</v>
      </c>
      <c r="DK100" s="82">
        <f t="shared" si="133"/>
        <v>0</v>
      </c>
      <c r="DL100" s="58" t="e">
        <f t="shared" si="136"/>
        <v>#DIV/0!</v>
      </c>
      <c r="DM100" s="49" t="e">
        <f t="shared" si="99"/>
        <v>#DIV/0!</v>
      </c>
      <c r="DN100" s="41"/>
      <c r="DO100" s="82"/>
      <c r="DP100" s="26"/>
      <c r="DQ100" s="26">
        <f t="shared" si="100"/>
        <v>-0.008928571428571428</v>
      </c>
      <c r="DR100" s="48">
        <f t="shared" si="137"/>
        <v>0</v>
      </c>
      <c r="DS100" s="14">
        <f t="shared" si="130"/>
        <v>-0.008928571428571428</v>
      </c>
      <c r="DT100" s="26"/>
      <c r="DU100" s="58"/>
      <c r="DV100" s="49"/>
      <c r="DW100" s="58"/>
      <c r="DX100" s="49"/>
      <c r="DY100" s="26" t="e">
        <f t="shared" si="134"/>
        <v>#DIV/0!</v>
      </c>
      <c r="DZ100" s="40"/>
      <c r="EA100" s="40"/>
      <c r="EB100" s="42">
        <v>1753</v>
      </c>
      <c r="EC100" s="42">
        <v>1299</v>
      </c>
      <c r="ED100" s="42">
        <v>1192</v>
      </c>
      <c r="EE100" s="42">
        <v>174</v>
      </c>
      <c r="EF100" s="41">
        <v>43</v>
      </c>
      <c r="EG100" s="41">
        <v>321</v>
      </c>
      <c r="EH100" s="40">
        <v>124</v>
      </c>
      <c r="EI100" s="42">
        <v>226</v>
      </c>
      <c r="EJ100" s="41">
        <v>169</v>
      </c>
      <c r="EK100" s="41">
        <v>16</v>
      </c>
      <c r="EL100" s="41">
        <v>3</v>
      </c>
      <c r="EM100" s="43">
        <v>28</v>
      </c>
      <c r="EN100" s="40"/>
      <c r="EO100" s="40"/>
      <c r="EP100" s="40"/>
      <c r="EQ100" s="40">
        <v>14</v>
      </c>
      <c r="ER100" s="40">
        <v>74</v>
      </c>
      <c r="ES100" s="40"/>
      <c r="ET100" s="40">
        <f>SUM(EL100:ES100)</f>
        <v>119</v>
      </c>
      <c r="EU100" s="40">
        <f>SUM(EE100:EK100)+ET100</f>
        <v>1192</v>
      </c>
      <c r="EV100" s="40"/>
      <c r="EW100" s="45">
        <f t="shared" si="138"/>
        <v>0.14597315436241612</v>
      </c>
      <c r="EX100" s="44">
        <f t="shared" si="139"/>
        <v>0.03607382550335571</v>
      </c>
      <c r="EY100" s="44">
        <f t="shared" si="140"/>
        <v>0.26929530201342283</v>
      </c>
      <c r="EZ100" s="46">
        <f t="shared" si="141"/>
        <v>0.1040268456375839</v>
      </c>
      <c r="FA100" s="84">
        <f t="shared" si="142"/>
        <v>0.18959731543624161</v>
      </c>
      <c r="FB100" s="57">
        <f t="shared" si="143"/>
        <v>0.1417785234899329</v>
      </c>
      <c r="FC100" s="57">
        <f t="shared" si="144"/>
        <v>0.013422818791946308</v>
      </c>
      <c r="FD100" s="57">
        <f t="shared" si="145"/>
        <v>0.0025167785234899327</v>
      </c>
      <c r="FE100" s="48">
        <f t="shared" si="146"/>
        <v>0.02348993288590604</v>
      </c>
      <c r="FF100" s="47">
        <f t="shared" si="147"/>
        <v>0</v>
      </c>
      <c r="FG100" s="47">
        <f t="shared" si="148"/>
        <v>0</v>
      </c>
      <c r="FH100" s="47">
        <f t="shared" si="149"/>
        <v>0</v>
      </c>
      <c r="FI100" s="47">
        <f t="shared" si="150"/>
        <v>0.01174496644295302</v>
      </c>
      <c r="FJ100" s="47">
        <f t="shared" si="151"/>
        <v>0.06208053691275168</v>
      </c>
      <c r="FK100" s="47">
        <f t="shared" si="152"/>
        <v>0</v>
      </c>
      <c r="FL100" s="47">
        <f>SUM(FD100:FK100)</f>
        <v>0.09983221476510068</v>
      </c>
      <c r="FM100" s="47">
        <f>SUM(EW100:FK100)</f>
        <v>1</v>
      </c>
      <c r="FN100" s="47">
        <f t="shared" si="116"/>
        <v>0.22567114093959734</v>
      </c>
      <c r="FO100" s="47"/>
      <c r="FP100" s="45">
        <f t="shared" si="153"/>
        <v>0.03607382550335571</v>
      </c>
      <c r="FQ100" s="44">
        <f t="shared" si="154"/>
        <v>0.18959731543624161</v>
      </c>
      <c r="FR100" s="44">
        <f t="shared" si="155"/>
        <v>0</v>
      </c>
      <c r="FS100" s="46">
        <f t="shared" si="156"/>
        <v>0.22567114093959734</v>
      </c>
      <c r="FT100" s="44">
        <f t="shared" si="157"/>
        <v>0.26929530201342283</v>
      </c>
      <c r="FU100" s="44">
        <f t="shared" si="158"/>
        <v>0.1040268456375839</v>
      </c>
      <c r="FV100" s="44">
        <f t="shared" si="159"/>
        <v>0.1417785234899329</v>
      </c>
      <c r="FW100" s="44">
        <f t="shared" si="160"/>
        <v>0.14597315436241612</v>
      </c>
      <c r="FX100" s="44">
        <f t="shared" si="161"/>
        <v>0.013422818791946308</v>
      </c>
      <c r="FY100" s="46">
        <f t="shared" si="127"/>
        <v>0.09983221476510068</v>
      </c>
      <c r="FZ100" s="46">
        <f>SUM(FS100:FY100)</f>
        <v>1</v>
      </c>
      <c r="GA100" s="84"/>
      <c r="GB100" s="45">
        <f t="shared" si="117"/>
        <v>0.006311920741450948</v>
      </c>
      <c r="GC100" s="44">
        <f t="shared" si="118"/>
        <v>-0.06635506551613932</v>
      </c>
      <c r="GD100" s="44">
        <f t="shared" si="119"/>
        <v>-0.008928571428571428</v>
      </c>
      <c r="GE100" s="46">
        <f t="shared" si="120"/>
        <v>-0.06897171620325981</v>
      </c>
      <c r="GF100" s="44">
        <f t="shared" si="121"/>
        <v>0.13239054010866091</v>
      </c>
      <c r="GG100" s="44">
        <f t="shared" si="122"/>
        <v>-0.05073505912432087</v>
      </c>
      <c r="GH100" s="44">
        <f t="shared" si="123"/>
        <v>-0.07548338127197188</v>
      </c>
      <c r="GI100" s="44">
        <f t="shared" si="124"/>
        <v>-0.029622083732821963</v>
      </c>
      <c r="GJ100" s="44">
        <f t="shared" si="125"/>
        <v>0.007470437839565356</v>
      </c>
      <c r="GK100" s="46">
        <f t="shared" si="126"/>
        <v>0.08495126238414835</v>
      </c>
      <c r="GL100" s="47"/>
      <c r="GM100" s="40"/>
      <c r="GN100" s="46">
        <f t="shared" si="128"/>
        <v>-0.00261665068712048</v>
      </c>
      <c r="GO100" s="46">
        <v>-0.06635506551613932</v>
      </c>
      <c r="GP100" s="46">
        <f t="shared" si="129"/>
        <v>-0.0689717162032598</v>
      </c>
    </row>
    <row r="101" spans="1:198" ht="12" hidden="1" outlineLevel="2">
      <c r="A101" s="3">
        <v>166</v>
      </c>
      <c r="B101" s="1">
        <v>167</v>
      </c>
      <c r="C101" s="1">
        <v>1</v>
      </c>
      <c r="E101" s="147">
        <v>24107</v>
      </c>
      <c r="F101" s="40" t="s">
        <v>118</v>
      </c>
      <c r="G101" s="42">
        <v>37257</v>
      </c>
      <c r="H101" s="41">
        <v>33700</v>
      </c>
      <c r="I101" s="43">
        <v>31830</v>
      </c>
      <c r="J101" s="40"/>
      <c r="K101" s="41">
        <v>3254</v>
      </c>
      <c r="L101" s="41"/>
      <c r="M101" s="41"/>
      <c r="N101" s="40">
        <v>3254</v>
      </c>
      <c r="O101" s="41">
        <v>7173</v>
      </c>
      <c r="P101" s="41">
        <v>1214</v>
      </c>
      <c r="Q101" s="41"/>
      <c r="R101" s="41">
        <v>8387</v>
      </c>
      <c r="S101" s="40">
        <v>11641</v>
      </c>
      <c r="T101" s="42"/>
      <c r="U101" s="41">
        <v>4777</v>
      </c>
      <c r="V101" s="41"/>
      <c r="W101" s="43"/>
      <c r="X101" s="41">
        <v>4777</v>
      </c>
      <c r="Y101" s="42"/>
      <c r="Z101" s="43">
        <v>7555</v>
      </c>
      <c r="AA101" s="40">
        <v>7555</v>
      </c>
      <c r="AB101" s="41"/>
      <c r="AC101" s="41">
        <v>4749</v>
      </c>
      <c r="AD101" s="40">
        <v>4749</v>
      </c>
      <c r="AE101" s="42"/>
      <c r="AF101" s="43">
        <v>2506</v>
      </c>
      <c r="AG101" s="40">
        <v>2506</v>
      </c>
      <c r="AH101" s="41">
        <v>67</v>
      </c>
      <c r="AI101" s="41">
        <v>335</v>
      </c>
      <c r="AJ101" s="41"/>
      <c r="AK101" s="41"/>
      <c r="AL101" s="40">
        <v>402</v>
      </c>
      <c r="AM101" s="42"/>
      <c r="AN101" s="41"/>
      <c r="AO101" s="41"/>
      <c r="AP101" s="41"/>
      <c r="AQ101" s="43">
        <v>200</v>
      </c>
      <c r="AR101" s="43">
        <v>200</v>
      </c>
      <c r="AS101" s="41"/>
      <c r="AT101" s="45">
        <v>0.1022306000628338</v>
      </c>
      <c r="AU101" s="44">
        <v>0.22535344015080114</v>
      </c>
      <c r="AV101" s="44">
        <v>0.03814011938422872</v>
      </c>
      <c r="AW101" s="46">
        <f t="shared" si="135"/>
        <v>0.3657241595978637</v>
      </c>
      <c r="AX101" s="44">
        <v>0.15007854225573358</v>
      </c>
      <c r="AY101" s="44">
        <v>0.23735469682689286</v>
      </c>
      <c r="AZ101" s="44">
        <v>0.14919886899151744</v>
      </c>
      <c r="BA101" s="44">
        <v>0.07873075714734527</v>
      </c>
      <c r="BB101" s="44">
        <v>0.010524662268300346</v>
      </c>
      <c r="BC101" s="46">
        <f t="shared" si="94"/>
        <v>0.008388312912346652</v>
      </c>
      <c r="BD101" s="46"/>
      <c r="BE101" s="40"/>
      <c r="BF101" s="40"/>
      <c r="BG101" s="18"/>
      <c r="BH101" s="18"/>
      <c r="BI101" s="19">
        <v>31701</v>
      </c>
      <c r="BJ101" s="40"/>
      <c r="BK101" s="18">
        <v>5467</v>
      </c>
      <c r="BL101" s="18">
        <v>6848</v>
      </c>
      <c r="BM101" s="18">
        <v>2508</v>
      </c>
      <c r="BN101" s="18">
        <v>0</v>
      </c>
      <c r="BO101" s="18">
        <v>7241</v>
      </c>
      <c r="BP101" s="18">
        <v>3184</v>
      </c>
      <c r="BQ101" s="18">
        <v>5529</v>
      </c>
      <c r="BR101" s="18">
        <v>529</v>
      </c>
      <c r="BS101" s="18">
        <v>0</v>
      </c>
      <c r="BT101" s="18">
        <v>0</v>
      </c>
      <c r="BU101" s="18">
        <v>0</v>
      </c>
      <c r="BV101" s="18">
        <v>205</v>
      </c>
      <c r="BW101" s="18">
        <v>0</v>
      </c>
      <c r="BX101" s="18">
        <v>190</v>
      </c>
      <c r="BY101" s="18">
        <v>0</v>
      </c>
      <c r="BZ101" s="18">
        <v>0</v>
      </c>
      <c r="CA101" s="18">
        <v>0</v>
      </c>
      <c r="CB101" s="18">
        <v>0</v>
      </c>
      <c r="CC101" s="18">
        <v>0</v>
      </c>
      <c r="CD101" s="18">
        <v>0</v>
      </c>
      <c r="CE101" s="18">
        <v>0</v>
      </c>
      <c r="CF101" s="18">
        <v>0</v>
      </c>
      <c r="CG101" s="18">
        <v>0</v>
      </c>
      <c r="CH101" s="18">
        <v>0</v>
      </c>
      <c r="CI101" s="18">
        <v>0</v>
      </c>
      <c r="CJ101" s="18">
        <v>0</v>
      </c>
      <c r="CK101" s="19"/>
      <c r="CL101" s="17">
        <v>2508</v>
      </c>
      <c r="CM101" s="20">
        <v>6848</v>
      </c>
      <c r="CN101" s="18">
        <v>9356</v>
      </c>
      <c r="CO101" s="19">
        <v>529</v>
      </c>
      <c r="CP101" s="19">
        <v>0</v>
      </c>
      <c r="CQ101" s="19">
        <f t="shared" si="95"/>
        <v>190</v>
      </c>
      <c r="CR101" s="19">
        <f t="shared" si="96"/>
        <v>205</v>
      </c>
      <c r="CS101" s="18">
        <v>5467</v>
      </c>
      <c r="CT101" s="18">
        <v>7241</v>
      </c>
      <c r="CU101" s="18">
        <v>3184</v>
      </c>
      <c r="CV101" s="18"/>
      <c r="CW101" s="18">
        <v>5529</v>
      </c>
      <c r="CX101" s="19">
        <f t="shared" si="97"/>
        <v>0</v>
      </c>
      <c r="CY101" s="40"/>
      <c r="CZ101" s="58">
        <v>0.07911422352607174</v>
      </c>
      <c r="DA101" s="58">
        <v>0.21601842213179395</v>
      </c>
      <c r="DB101" s="58"/>
      <c r="DC101" s="49">
        <v>0.2951326456578657</v>
      </c>
      <c r="DD101" s="82">
        <v>0.17245512759849846</v>
      </c>
      <c r="DE101" s="82">
        <v>0.22841550739724298</v>
      </c>
      <c r="DF101" s="58">
        <v>0.1744109018642945</v>
      </c>
      <c r="DG101" s="26">
        <v>0.10043847197249298</v>
      </c>
      <c r="DH101" s="58">
        <v>0.016687170751711302</v>
      </c>
      <c r="DI101" s="49"/>
      <c r="DJ101" s="49">
        <v>0</v>
      </c>
      <c r="DK101" s="82">
        <f t="shared" si="133"/>
        <v>4.643332211602025E-05</v>
      </c>
      <c r="DL101" s="58">
        <f t="shared" si="136"/>
        <v>0.0064666729756159115</v>
      </c>
      <c r="DM101" s="49">
        <f t="shared" si="99"/>
        <v>0</v>
      </c>
      <c r="DN101" s="41"/>
      <c r="DO101" s="82">
        <v>-0.02311637653676206</v>
      </c>
      <c r="DP101" s="26">
        <v>-0.009335018019007185</v>
      </c>
      <c r="DQ101" s="26">
        <f t="shared" si="100"/>
        <v>-0.03814011938422872</v>
      </c>
      <c r="DR101" s="48">
        <f t="shared" si="137"/>
        <v>-0.032451394555769245</v>
      </c>
      <c r="DS101" s="14">
        <f t="shared" si="130"/>
        <v>-0.07059151393999796</v>
      </c>
      <c r="DT101" s="26">
        <v>0.006162508483410956</v>
      </c>
      <c r="DU101" s="58">
        <v>0.022376585342764876</v>
      </c>
      <c r="DV101" s="49">
        <v>-0.008939189429649885</v>
      </c>
      <c r="DW101" s="58">
        <v>0.021707714825147703</v>
      </c>
      <c r="DX101" s="49"/>
      <c r="DY101" s="26">
        <f t="shared" si="134"/>
        <v>0.025212032872777068</v>
      </c>
      <c r="DZ101" s="40"/>
      <c r="EA101" s="40"/>
      <c r="EB101" s="42">
        <v>44400</v>
      </c>
      <c r="EC101" s="42">
        <v>37995</v>
      </c>
      <c r="ED101" s="42">
        <v>35905</v>
      </c>
      <c r="EE101" s="42">
        <v>3389</v>
      </c>
      <c r="EF101" s="41">
        <v>1815</v>
      </c>
      <c r="EG101" s="41">
        <v>9135</v>
      </c>
      <c r="EH101" s="40">
        <v>5389</v>
      </c>
      <c r="EI101" s="42">
        <v>9341</v>
      </c>
      <c r="EJ101" s="41">
        <v>5445</v>
      </c>
      <c r="EK101" s="41">
        <v>745</v>
      </c>
      <c r="EL101" s="41">
        <v>198</v>
      </c>
      <c r="EM101" s="43">
        <v>123</v>
      </c>
      <c r="EN101" s="40"/>
      <c r="EO101" s="40"/>
      <c r="EP101" s="40"/>
      <c r="EQ101" s="40">
        <v>68</v>
      </c>
      <c r="ER101" s="40">
        <v>257</v>
      </c>
      <c r="ES101" s="40"/>
      <c r="ET101" s="40">
        <f>SUM(EL101:ES101)</f>
        <v>646</v>
      </c>
      <c r="EU101" s="40">
        <f>SUM(EE101:EK101)+ET101</f>
        <v>35905</v>
      </c>
      <c r="EV101" s="40"/>
      <c r="EW101" s="45">
        <f t="shared" si="138"/>
        <v>0.09438796824954741</v>
      </c>
      <c r="EX101" s="44">
        <f t="shared" si="139"/>
        <v>0.05055006266536694</v>
      </c>
      <c r="EY101" s="44">
        <f t="shared" si="140"/>
        <v>0.25442138977858236</v>
      </c>
      <c r="EZ101" s="46">
        <f t="shared" si="141"/>
        <v>0.15009051664113635</v>
      </c>
      <c r="FA101" s="84">
        <f t="shared" si="142"/>
        <v>0.260158752262916</v>
      </c>
      <c r="FB101" s="57">
        <f t="shared" si="143"/>
        <v>0.15165018799610083</v>
      </c>
      <c r="FC101" s="57">
        <f t="shared" si="144"/>
        <v>0.02074919927586687</v>
      </c>
      <c r="FD101" s="57">
        <f t="shared" si="145"/>
        <v>0.005514552290767302</v>
      </c>
      <c r="FE101" s="48">
        <f t="shared" si="146"/>
        <v>0.0034257067260827184</v>
      </c>
      <c r="FF101" s="47">
        <f t="shared" si="147"/>
        <v>0</v>
      </c>
      <c r="FG101" s="47">
        <f t="shared" si="148"/>
        <v>0</v>
      </c>
      <c r="FH101" s="47">
        <f t="shared" si="149"/>
        <v>0</v>
      </c>
      <c r="FI101" s="47">
        <f t="shared" si="150"/>
        <v>0.0018938866453140231</v>
      </c>
      <c r="FJ101" s="47">
        <f t="shared" si="151"/>
        <v>0.007157777468319176</v>
      </c>
      <c r="FK101" s="47">
        <f t="shared" si="152"/>
        <v>0</v>
      </c>
      <c r="FL101" s="47">
        <f>SUM(FD101:FK101)</f>
        <v>0.01799192313048322</v>
      </c>
      <c r="FM101" s="47">
        <f>SUM(EW101:FK101)</f>
        <v>0.9999999999999999</v>
      </c>
      <c r="FN101" s="47">
        <f t="shared" si="116"/>
        <v>0.31070881492828295</v>
      </c>
      <c r="FO101" s="47"/>
      <c r="FP101" s="45">
        <f t="shared" si="153"/>
        <v>0.05055006266536694</v>
      </c>
      <c r="FQ101" s="44">
        <f t="shared" si="154"/>
        <v>0.260158752262916</v>
      </c>
      <c r="FR101" s="44">
        <f t="shared" si="155"/>
        <v>0</v>
      </c>
      <c r="FS101" s="46">
        <f t="shared" si="156"/>
        <v>0.31070881492828295</v>
      </c>
      <c r="FT101" s="44">
        <f t="shared" si="157"/>
        <v>0.25442138977858236</v>
      </c>
      <c r="FU101" s="44">
        <f t="shared" si="158"/>
        <v>0.15009051664113635</v>
      </c>
      <c r="FV101" s="44">
        <f t="shared" si="159"/>
        <v>0.15165018799610083</v>
      </c>
      <c r="FW101" s="44">
        <f t="shared" si="160"/>
        <v>0.09438796824954741</v>
      </c>
      <c r="FX101" s="44">
        <f t="shared" si="161"/>
        <v>0.02074919927586687</v>
      </c>
      <c r="FY101" s="46">
        <f t="shared" si="127"/>
        <v>0.01799192313048322</v>
      </c>
      <c r="FZ101" s="46">
        <f>SUM(FS101:FY101)</f>
        <v>1</v>
      </c>
      <c r="GA101" s="84"/>
      <c r="GB101" s="45">
        <f t="shared" si="117"/>
        <v>-0.05168053739746686</v>
      </c>
      <c r="GC101" s="44">
        <f t="shared" si="118"/>
        <v>0.03480531211211488</v>
      </c>
      <c r="GD101" s="44">
        <f t="shared" si="119"/>
        <v>-0.03814011938422872</v>
      </c>
      <c r="GE101" s="46">
        <f t="shared" si="120"/>
        <v>-0.055015344669580746</v>
      </c>
      <c r="GF101" s="44">
        <f t="shared" si="121"/>
        <v>0.10434284752284878</v>
      </c>
      <c r="GG101" s="44">
        <f t="shared" si="122"/>
        <v>-0.08726418018575652</v>
      </c>
      <c r="GH101" s="44">
        <f t="shared" si="123"/>
        <v>0.0024513190045833966</v>
      </c>
      <c r="GI101" s="44">
        <f t="shared" si="124"/>
        <v>0.01565721110220214</v>
      </c>
      <c r="GJ101" s="44">
        <f t="shared" si="125"/>
        <v>0.010224537007566524</v>
      </c>
      <c r="GK101" s="46">
        <f t="shared" si="126"/>
        <v>0.00960361021813657</v>
      </c>
      <c r="GL101" s="47"/>
      <c r="GM101" s="40"/>
      <c r="GN101" s="46">
        <f t="shared" si="128"/>
        <v>-0.08982065678169557</v>
      </c>
      <c r="GO101" s="46">
        <v>0.03480531211211488</v>
      </c>
      <c r="GP101" s="46">
        <f t="shared" si="129"/>
        <v>-0.05501534466958069</v>
      </c>
    </row>
    <row r="102" spans="1:198" ht="12" hidden="1" outlineLevel="2">
      <c r="A102" s="3">
        <v>170</v>
      </c>
      <c r="B102" s="1">
        <v>171</v>
      </c>
      <c r="C102" s="1">
        <v>1</v>
      </c>
      <c r="E102" s="147">
        <v>24130</v>
      </c>
      <c r="F102" s="40" t="s">
        <v>119</v>
      </c>
      <c r="G102" s="42">
        <v>16969</v>
      </c>
      <c r="H102" s="41">
        <v>15644</v>
      </c>
      <c r="I102" s="43">
        <v>14634</v>
      </c>
      <c r="J102" s="40"/>
      <c r="K102" s="41">
        <v>1792</v>
      </c>
      <c r="L102" s="41"/>
      <c r="M102" s="41"/>
      <c r="N102" s="40">
        <v>1792</v>
      </c>
      <c r="O102" s="41">
        <v>3558</v>
      </c>
      <c r="P102" s="41">
        <v>616</v>
      </c>
      <c r="Q102" s="41"/>
      <c r="R102" s="41">
        <v>4174</v>
      </c>
      <c r="S102" s="40">
        <v>5966</v>
      </c>
      <c r="T102" s="42"/>
      <c r="U102" s="41">
        <v>2332</v>
      </c>
      <c r="V102" s="41"/>
      <c r="W102" s="43"/>
      <c r="X102" s="41">
        <v>2332</v>
      </c>
      <c r="Y102" s="42"/>
      <c r="Z102" s="43">
        <v>2535</v>
      </c>
      <c r="AA102" s="40">
        <v>2535</v>
      </c>
      <c r="AB102" s="41"/>
      <c r="AC102" s="41">
        <v>3081</v>
      </c>
      <c r="AD102" s="40">
        <v>3081</v>
      </c>
      <c r="AE102" s="42"/>
      <c r="AF102" s="43">
        <v>519</v>
      </c>
      <c r="AG102" s="40">
        <v>519</v>
      </c>
      <c r="AH102" s="41">
        <v>28</v>
      </c>
      <c r="AI102" s="41">
        <v>116</v>
      </c>
      <c r="AJ102" s="41"/>
      <c r="AK102" s="41"/>
      <c r="AL102" s="40">
        <v>144</v>
      </c>
      <c r="AM102" s="42"/>
      <c r="AN102" s="41"/>
      <c r="AO102" s="41"/>
      <c r="AP102" s="41"/>
      <c r="AQ102" s="43">
        <v>57</v>
      </c>
      <c r="AR102" s="43">
        <v>57</v>
      </c>
      <c r="AS102" s="41"/>
      <c r="AT102" s="45">
        <v>0.12245455787891213</v>
      </c>
      <c r="AU102" s="44">
        <v>0.24313243132431325</v>
      </c>
      <c r="AV102" s="44">
        <v>0.04209375427087604</v>
      </c>
      <c r="AW102" s="46">
        <f t="shared" si="135"/>
        <v>0.40768074347410144</v>
      </c>
      <c r="AX102" s="44">
        <v>0.15935492688260217</v>
      </c>
      <c r="AY102" s="44">
        <v>0.1732267322673227</v>
      </c>
      <c r="AZ102" s="44">
        <v>0.21053710537105372</v>
      </c>
      <c r="BA102" s="44">
        <v>0.035465354653546534</v>
      </c>
      <c r="BB102" s="44">
        <v>0.007926745934126008</v>
      </c>
      <c r="BC102" s="46">
        <f t="shared" si="94"/>
        <v>0.005808391417247427</v>
      </c>
      <c r="BD102" s="46"/>
      <c r="BE102" s="40"/>
      <c r="BF102" s="40"/>
      <c r="BG102" s="18"/>
      <c r="BH102" s="18"/>
      <c r="BI102" s="19">
        <v>15303</v>
      </c>
      <c r="BJ102" s="40"/>
      <c r="BK102" s="18">
        <v>2271</v>
      </c>
      <c r="BL102" s="18">
        <v>3136</v>
      </c>
      <c r="BM102" s="18">
        <v>937</v>
      </c>
      <c r="BN102" s="18">
        <v>0</v>
      </c>
      <c r="BO102" s="18">
        <v>2382</v>
      </c>
      <c r="BP102" s="18">
        <v>564</v>
      </c>
      <c r="BQ102" s="18">
        <v>5853</v>
      </c>
      <c r="BR102" s="18">
        <v>119</v>
      </c>
      <c r="BS102" s="18">
        <v>0</v>
      </c>
      <c r="BT102" s="18">
        <v>0</v>
      </c>
      <c r="BU102" s="18">
        <v>0</v>
      </c>
      <c r="BV102" s="18">
        <v>32</v>
      </c>
      <c r="BW102" s="18">
        <v>0</v>
      </c>
      <c r="BX102" s="18">
        <v>9</v>
      </c>
      <c r="BY102" s="18">
        <v>0</v>
      </c>
      <c r="BZ102" s="18">
        <v>0</v>
      </c>
      <c r="CA102" s="18">
        <v>0</v>
      </c>
      <c r="CB102" s="18">
        <v>0</v>
      </c>
      <c r="CC102" s="18">
        <v>0</v>
      </c>
      <c r="CD102" s="18">
        <v>0</v>
      </c>
      <c r="CE102" s="18">
        <v>0</v>
      </c>
      <c r="CF102" s="18">
        <v>0</v>
      </c>
      <c r="CG102" s="18">
        <v>0</v>
      </c>
      <c r="CH102" s="18">
        <v>0</v>
      </c>
      <c r="CI102" s="18">
        <v>0</v>
      </c>
      <c r="CJ102" s="18">
        <v>0</v>
      </c>
      <c r="CK102" s="19"/>
      <c r="CL102" s="17">
        <v>937</v>
      </c>
      <c r="CM102" s="20">
        <v>3136</v>
      </c>
      <c r="CN102" s="18">
        <v>4073</v>
      </c>
      <c r="CO102" s="19">
        <v>119</v>
      </c>
      <c r="CP102" s="19">
        <v>0</v>
      </c>
      <c r="CQ102" s="19">
        <f t="shared" si="95"/>
        <v>9</v>
      </c>
      <c r="CR102" s="19">
        <f t="shared" si="96"/>
        <v>32</v>
      </c>
      <c r="CS102" s="18">
        <v>2271</v>
      </c>
      <c r="CT102" s="18">
        <v>2382</v>
      </c>
      <c r="CU102" s="18">
        <v>564</v>
      </c>
      <c r="CV102" s="18"/>
      <c r="CW102" s="18">
        <v>5853</v>
      </c>
      <c r="CX102" s="19">
        <f t="shared" si="97"/>
        <v>0</v>
      </c>
      <c r="CY102" s="40"/>
      <c r="CZ102" s="58">
        <v>0.0612298242174737</v>
      </c>
      <c r="DA102" s="58">
        <v>0.20492713846958113</v>
      </c>
      <c r="DB102" s="58"/>
      <c r="DC102" s="49">
        <v>0.2661569626870548</v>
      </c>
      <c r="DD102" s="82">
        <v>0.14840227406390905</v>
      </c>
      <c r="DE102" s="82">
        <v>0.15565575377376986</v>
      </c>
      <c r="DF102" s="58">
        <v>0.38247402470103903</v>
      </c>
      <c r="DG102" s="26">
        <v>0.03685551852577926</v>
      </c>
      <c r="DH102" s="58">
        <v>0.007776253022283212</v>
      </c>
      <c r="DI102" s="49"/>
      <c r="DJ102" s="49">
        <v>0</v>
      </c>
      <c r="DK102" s="82">
        <f t="shared" si="133"/>
        <v>2.1994731528641175E-06</v>
      </c>
      <c r="DL102" s="58">
        <f t="shared" si="136"/>
        <v>0.0020910932496896032</v>
      </c>
      <c r="DM102" s="49">
        <f t="shared" si="99"/>
        <v>0</v>
      </c>
      <c r="DN102" s="41"/>
      <c r="DO102" s="82">
        <v>-0.06122473366143843</v>
      </c>
      <c r="DP102" s="26">
        <v>-0.03820529285473212</v>
      </c>
      <c r="DQ102" s="26">
        <f t="shared" si="100"/>
        <v>-0.04209375427087604</v>
      </c>
      <c r="DR102" s="48">
        <f t="shared" si="137"/>
        <v>-0.09943002651617054</v>
      </c>
      <c r="DS102" s="14">
        <f t="shared" si="130"/>
        <v>-0.14152378078704658</v>
      </c>
      <c r="DT102" s="26">
        <v>-0.00015049291184279605</v>
      </c>
      <c r="DU102" s="58">
        <v>-0.01095265281869312</v>
      </c>
      <c r="DV102" s="49">
        <v>-0.017570978493552825</v>
      </c>
      <c r="DW102" s="58">
        <v>0.0013901638722327234</v>
      </c>
      <c r="DX102" s="49"/>
      <c r="DY102" s="26">
        <f t="shared" si="134"/>
        <v>0.1719369193299853</v>
      </c>
      <c r="DZ102" s="40"/>
      <c r="EA102" s="40"/>
      <c r="EB102" s="42">
        <v>17153</v>
      </c>
      <c r="EC102" s="42">
        <v>15933</v>
      </c>
      <c r="ED102" s="42">
        <v>15092</v>
      </c>
      <c r="EE102" s="42">
        <v>662</v>
      </c>
      <c r="EF102" s="41">
        <v>757</v>
      </c>
      <c r="EG102" s="41">
        <v>3431</v>
      </c>
      <c r="EH102" s="40">
        <v>2211</v>
      </c>
      <c r="EI102" s="42">
        <v>4351</v>
      </c>
      <c r="EJ102" s="41">
        <v>3317</v>
      </c>
      <c r="EK102" s="41">
        <v>237</v>
      </c>
      <c r="EL102" s="41">
        <v>80</v>
      </c>
      <c r="EM102" s="43">
        <v>16</v>
      </c>
      <c r="EN102" s="40"/>
      <c r="EO102" s="40"/>
      <c r="EP102" s="40"/>
      <c r="EQ102" s="40">
        <v>22</v>
      </c>
      <c r="ER102" s="40">
        <v>8</v>
      </c>
      <c r="ES102" s="40"/>
      <c r="ET102" s="40">
        <f>SUM(EL102:ES102)</f>
        <v>126</v>
      </c>
      <c r="EU102" s="40">
        <f>SUM(EE102:EK102)+ET102</f>
        <v>15092</v>
      </c>
      <c r="EV102" s="40"/>
      <c r="EW102" s="45">
        <f t="shared" si="138"/>
        <v>0.04386429896633978</v>
      </c>
      <c r="EX102" s="44">
        <f t="shared" si="139"/>
        <v>0.05015902464882057</v>
      </c>
      <c r="EY102" s="44">
        <f t="shared" si="140"/>
        <v>0.22733898754306917</v>
      </c>
      <c r="EZ102" s="46">
        <f t="shared" si="141"/>
        <v>0.14650145772594753</v>
      </c>
      <c r="FA102" s="84">
        <f t="shared" si="142"/>
        <v>0.2882984362576199</v>
      </c>
      <c r="FB102" s="57">
        <f t="shared" si="143"/>
        <v>0.21978531672409224</v>
      </c>
      <c r="FC102" s="57">
        <f t="shared" si="144"/>
        <v>0.01570368407103101</v>
      </c>
      <c r="FD102" s="57">
        <f t="shared" si="145"/>
        <v>0.005300821627352239</v>
      </c>
      <c r="FE102" s="48">
        <f t="shared" si="146"/>
        <v>0.0010601643254704478</v>
      </c>
      <c r="FF102" s="47">
        <f t="shared" si="147"/>
        <v>0</v>
      </c>
      <c r="FG102" s="47">
        <f t="shared" si="148"/>
        <v>0</v>
      </c>
      <c r="FH102" s="47">
        <f t="shared" si="149"/>
        <v>0</v>
      </c>
      <c r="FI102" s="47">
        <f t="shared" si="150"/>
        <v>0.0014577259475218659</v>
      </c>
      <c r="FJ102" s="47">
        <f t="shared" si="151"/>
        <v>0.0005300821627352239</v>
      </c>
      <c r="FK102" s="47">
        <f t="shared" si="152"/>
        <v>0</v>
      </c>
      <c r="FL102" s="47">
        <f>SUM(FD102:FK102)</f>
        <v>0.008348794063079777</v>
      </c>
      <c r="FM102" s="47">
        <f>SUM(EW102:FK102)</f>
        <v>1</v>
      </c>
      <c r="FN102" s="47">
        <f t="shared" si="116"/>
        <v>0.33845746090644047</v>
      </c>
      <c r="FO102" s="47"/>
      <c r="FP102" s="45">
        <f t="shared" si="153"/>
        <v>0.05015902464882057</v>
      </c>
      <c r="FQ102" s="44">
        <f t="shared" si="154"/>
        <v>0.2882984362576199</v>
      </c>
      <c r="FR102" s="44">
        <f t="shared" si="155"/>
        <v>0</v>
      </c>
      <c r="FS102" s="46">
        <f t="shared" si="156"/>
        <v>0.33845746090644047</v>
      </c>
      <c r="FT102" s="44">
        <f t="shared" si="157"/>
        <v>0.22733898754306917</v>
      </c>
      <c r="FU102" s="44">
        <f t="shared" si="158"/>
        <v>0.14650145772594753</v>
      </c>
      <c r="FV102" s="44">
        <f t="shared" si="159"/>
        <v>0.21978531672409224</v>
      </c>
      <c r="FW102" s="44">
        <f t="shared" si="160"/>
        <v>0.04386429896633978</v>
      </c>
      <c r="FX102" s="44">
        <f t="shared" si="161"/>
        <v>0.01570368407103101</v>
      </c>
      <c r="FY102" s="46">
        <f t="shared" si="127"/>
        <v>0.008348794063079777</v>
      </c>
      <c r="FZ102" s="46">
        <f>SUM(FS102:FY102)</f>
        <v>0.9999999999999998</v>
      </c>
      <c r="GA102" s="84"/>
      <c r="GB102" s="45">
        <f t="shared" si="117"/>
        <v>-0.07229553323009155</v>
      </c>
      <c r="GC102" s="44">
        <f t="shared" si="118"/>
        <v>0.045166004933306664</v>
      </c>
      <c r="GD102" s="44">
        <f t="shared" si="119"/>
        <v>-0.04209375427087604</v>
      </c>
      <c r="GE102" s="46">
        <f t="shared" si="120"/>
        <v>-0.06922328256766097</v>
      </c>
      <c r="GF102" s="44">
        <f t="shared" si="121"/>
        <v>0.067984060660467</v>
      </c>
      <c r="GG102" s="44">
        <f t="shared" si="122"/>
        <v>-0.02672527454137516</v>
      </c>
      <c r="GH102" s="44">
        <f t="shared" si="123"/>
        <v>0.009248211353038521</v>
      </c>
      <c r="GI102" s="44">
        <f t="shared" si="124"/>
        <v>0.008398944312793248</v>
      </c>
      <c r="GJ102" s="44">
        <f t="shared" si="125"/>
        <v>0.007776938136905002</v>
      </c>
      <c r="GK102" s="46">
        <f t="shared" si="126"/>
        <v>0.00254040264583235</v>
      </c>
      <c r="GL102" s="47"/>
      <c r="GM102" s="40"/>
      <c r="GN102" s="46">
        <f t="shared" si="128"/>
        <v>-0.11438928750096759</v>
      </c>
      <c r="GO102" s="46">
        <v>0.045166004933306664</v>
      </c>
      <c r="GP102" s="46">
        <f t="shared" si="129"/>
        <v>-0.06922328256766093</v>
      </c>
    </row>
    <row r="103" spans="1:198" ht="12" hidden="1" outlineLevel="2">
      <c r="A103" s="3">
        <v>174</v>
      </c>
      <c r="B103" s="1">
        <v>175</v>
      </c>
      <c r="C103" s="1">
        <v>1</v>
      </c>
      <c r="E103" s="147">
        <v>24137</v>
      </c>
      <c r="F103" s="40" t="s">
        <v>120</v>
      </c>
      <c r="G103" s="42">
        <v>14976</v>
      </c>
      <c r="H103" s="41">
        <v>13816</v>
      </c>
      <c r="I103" s="43">
        <v>13186</v>
      </c>
      <c r="J103" s="40"/>
      <c r="K103" s="41">
        <v>1044</v>
      </c>
      <c r="L103" s="41"/>
      <c r="M103" s="41"/>
      <c r="N103" s="40">
        <v>1044</v>
      </c>
      <c r="O103" s="41">
        <v>4035</v>
      </c>
      <c r="P103" s="41">
        <v>532</v>
      </c>
      <c r="Q103" s="41"/>
      <c r="R103" s="41">
        <v>4567</v>
      </c>
      <c r="S103" s="40">
        <v>5611</v>
      </c>
      <c r="T103" s="42"/>
      <c r="U103" s="41">
        <v>2159</v>
      </c>
      <c r="V103" s="41"/>
      <c r="W103" s="43"/>
      <c r="X103" s="41">
        <v>2159</v>
      </c>
      <c r="Y103" s="42"/>
      <c r="Z103" s="43">
        <v>1689</v>
      </c>
      <c r="AA103" s="40">
        <v>1689</v>
      </c>
      <c r="AB103" s="41"/>
      <c r="AC103" s="41">
        <v>2419</v>
      </c>
      <c r="AD103" s="40">
        <v>2419</v>
      </c>
      <c r="AE103" s="42"/>
      <c r="AF103" s="43">
        <v>1145</v>
      </c>
      <c r="AG103" s="40">
        <v>1145</v>
      </c>
      <c r="AH103" s="41">
        <v>16</v>
      </c>
      <c r="AI103" s="41">
        <v>118</v>
      </c>
      <c r="AJ103" s="41"/>
      <c r="AK103" s="41"/>
      <c r="AL103" s="40">
        <v>134</v>
      </c>
      <c r="AM103" s="42"/>
      <c r="AN103" s="41"/>
      <c r="AO103" s="41"/>
      <c r="AP103" s="41"/>
      <c r="AQ103" s="43">
        <v>29</v>
      </c>
      <c r="AR103" s="43">
        <v>29</v>
      </c>
      <c r="AS103" s="41"/>
      <c r="AT103" s="45">
        <v>0.07917488245108448</v>
      </c>
      <c r="AU103" s="44">
        <v>0.3060063703928409</v>
      </c>
      <c r="AV103" s="44">
        <v>0.040345821325648415</v>
      </c>
      <c r="AW103" s="46">
        <f t="shared" si="135"/>
        <v>0.42552707416957375</v>
      </c>
      <c r="AX103" s="44">
        <v>0.1637342636129228</v>
      </c>
      <c r="AY103" s="44">
        <v>0.12809039890793267</v>
      </c>
      <c r="AZ103" s="44">
        <v>0.1834521462156833</v>
      </c>
      <c r="BA103" s="44">
        <v>0.08683452146215684</v>
      </c>
      <c r="BB103" s="44">
        <v>0.008948885181252845</v>
      </c>
      <c r="BC103" s="46">
        <f t="shared" si="94"/>
        <v>0.0034127104504778627</v>
      </c>
      <c r="BD103" s="46"/>
      <c r="BE103" s="40"/>
      <c r="BF103" s="40"/>
      <c r="BG103" s="18"/>
      <c r="BH103" s="18"/>
      <c r="BI103" s="19">
        <v>13236</v>
      </c>
      <c r="BJ103" s="40"/>
      <c r="BK103" s="18">
        <v>2498</v>
      </c>
      <c r="BL103" s="18">
        <v>3952</v>
      </c>
      <c r="BM103" s="18">
        <v>687</v>
      </c>
      <c r="BN103" s="18">
        <v>0</v>
      </c>
      <c r="BO103" s="18">
        <v>1558</v>
      </c>
      <c r="BP103" s="18">
        <v>1405</v>
      </c>
      <c r="BQ103" s="18">
        <v>2873</v>
      </c>
      <c r="BR103" s="18">
        <v>204</v>
      </c>
      <c r="BS103" s="18">
        <v>0</v>
      </c>
      <c r="BT103" s="18">
        <v>0</v>
      </c>
      <c r="BU103" s="18">
        <v>0</v>
      </c>
      <c r="BV103" s="18">
        <v>45</v>
      </c>
      <c r="BW103" s="18">
        <v>0</v>
      </c>
      <c r="BX103" s="18">
        <v>14</v>
      </c>
      <c r="BY103" s="18">
        <v>0</v>
      </c>
      <c r="BZ103" s="18">
        <v>0</v>
      </c>
      <c r="CA103" s="18">
        <v>0</v>
      </c>
      <c r="CB103" s="18">
        <v>0</v>
      </c>
      <c r="CC103" s="18">
        <v>0</v>
      </c>
      <c r="CD103" s="18">
        <v>0</v>
      </c>
      <c r="CE103" s="18">
        <v>0</v>
      </c>
      <c r="CF103" s="18">
        <v>0</v>
      </c>
      <c r="CG103" s="18">
        <v>0</v>
      </c>
      <c r="CH103" s="18">
        <v>0</v>
      </c>
      <c r="CI103" s="18">
        <v>0</v>
      </c>
      <c r="CJ103" s="18">
        <v>0</v>
      </c>
      <c r="CK103" s="19"/>
      <c r="CL103" s="17">
        <v>687</v>
      </c>
      <c r="CM103" s="20">
        <v>3952</v>
      </c>
      <c r="CN103" s="18">
        <v>4639</v>
      </c>
      <c r="CO103" s="19">
        <v>204</v>
      </c>
      <c r="CP103" s="19">
        <v>0</v>
      </c>
      <c r="CQ103" s="19">
        <f t="shared" si="95"/>
        <v>14</v>
      </c>
      <c r="CR103" s="19">
        <f t="shared" si="96"/>
        <v>45</v>
      </c>
      <c r="CS103" s="18">
        <v>2498</v>
      </c>
      <c r="CT103" s="18">
        <v>1558</v>
      </c>
      <c r="CU103" s="18">
        <v>1405</v>
      </c>
      <c r="CV103" s="18"/>
      <c r="CW103" s="18">
        <v>2873</v>
      </c>
      <c r="CX103" s="19">
        <f t="shared" si="97"/>
        <v>0</v>
      </c>
      <c r="CY103" s="40"/>
      <c r="CZ103" s="58">
        <v>0.05190389845874887</v>
      </c>
      <c r="DA103" s="58">
        <v>0.2985796313085524</v>
      </c>
      <c r="DB103" s="58"/>
      <c r="DC103" s="49">
        <v>0.3504835297673013</v>
      </c>
      <c r="DD103" s="82">
        <v>0.18872771229978846</v>
      </c>
      <c r="DE103" s="82">
        <v>0.11770927772741009</v>
      </c>
      <c r="DF103" s="58">
        <v>0.21705953460259897</v>
      </c>
      <c r="DG103" s="26">
        <v>0.1061498942278634</v>
      </c>
      <c r="DH103" s="58">
        <v>0.015412511332728921</v>
      </c>
      <c r="DI103" s="49"/>
      <c r="DJ103" s="49">
        <v>0</v>
      </c>
      <c r="DK103" s="82">
        <f t="shared" si="133"/>
        <v>3.4214026822330715E-06</v>
      </c>
      <c r="DL103" s="58">
        <f t="shared" si="136"/>
        <v>0.003399818676337262</v>
      </c>
      <c r="DM103" s="49">
        <f t="shared" si="99"/>
        <v>0</v>
      </c>
      <c r="DN103" s="41"/>
      <c r="DO103" s="82">
        <v>-0.027270983992335608</v>
      </c>
      <c r="DP103" s="26">
        <v>-0.007426739084288481</v>
      </c>
      <c r="DQ103" s="26">
        <f t="shared" si="100"/>
        <v>-0.040345821325648415</v>
      </c>
      <c r="DR103" s="48">
        <f t="shared" si="137"/>
        <v>-0.034697723076624096</v>
      </c>
      <c r="DS103" s="14">
        <f t="shared" si="130"/>
        <v>-0.07504354440227251</v>
      </c>
      <c r="DT103" s="26">
        <v>0.006463626151476077</v>
      </c>
      <c r="DU103" s="58">
        <v>0.024993448686865677</v>
      </c>
      <c r="DV103" s="49">
        <v>-0.010381121180522576</v>
      </c>
      <c r="DW103" s="58">
        <v>0.019315372765706565</v>
      </c>
      <c r="DX103" s="49"/>
      <c r="DY103" s="26">
        <f t="shared" si="134"/>
        <v>0.03360738838691568</v>
      </c>
      <c r="DZ103" s="40"/>
      <c r="EA103" s="40"/>
      <c r="EB103" s="42">
        <v>15305</v>
      </c>
      <c r="EC103" s="42">
        <v>14153</v>
      </c>
      <c r="ED103" s="42">
        <v>13688</v>
      </c>
      <c r="EE103" s="42">
        <v>1264</v>
      </c>
      <c r="EF103" s="41">
        <v>449</v>
      </c>
      <c r="EG103" s="41">
        <v>2957</v>
      </c>
      <c r="EH103" s="40">
        <v>1423</v>
      </c>
      <c r="EI103" s="42">
        <v>4534</v>
      </c>
      <c r="EJ103" s="41">
        <v>2746</v>
      </c>
      <c r="EK103" s="41">
        <v>231</v>
      </c>
      <c r="EL103" s="41">
        <v>39</v>
      </c>
      <c r="EM103" s="43">
        <v>19</v>
      </c>
      <c r="EN103" s="40"/>
      <c r="EO103" s="40"/>
      <c r="EP103" s="40"/>
      <c r="EQ103" s="40">
        <v>19</v>
      </c>
      <c r="ER103" s="40">
        <v>7</v>
      </c>
      <c r="ES103" s="40"/>
      <c r="ET103" s="40">
        <f>SUM(EL103:ES103)</f>
        <v>84</v>
      </c>
      <c r="EU103" s="40">
        <f>SUM(EE103:EK103)+ET103</f>
        <v>13688</v>
      </c>
      <c r="EV103" s="40"/>
      <c r="EW103" s="45">
        <f t="shared" si="138"/>
        <v>0.09234365867913501</v>
      </c>
      <c r="EX103" s="44">
        <f t="shared" si="139"/>
        <v>0.032802454704850964</v>
      </c>
      <c r="EY103" s="44">
        <f t="shared" si="140"/>
        <v>0.21602863822326124</v>
      </c>
      <c r="EZ103" s="46">
        <f t="shared" si="141"/>
        <v>0.10395967270601987</v>
      </c>
      <c r="FA103" s="84">
        <f t="shared" si="142"/>
        <v>0.33123904149620104</v>
      </c>
      <c r="FB103" s="57">
        <f t="shared" si="143"/>
        <v>0.2006136762127411</v>
      </c>
      <c r="FC103" s="57">
        <f t="shared" si="144"/>
        <v>0.016876095850379896</v>
      </c>
      <c r="FD103" s="57">
        <f t="shared" si="145"/>
        <v>0.0028492109877264757</v>
      </c>
      <c r="FE103" s="48">
        <f t="shared" si="146"/>
        <v>0.0013880771478667446</v>
      </c>
      <c r="FF103" s="47">
        <f t="shared" si="147"/>
        <v>0</v>
      </c>
      <c r="FG103" s="47">
        <f t="shared" si="148"/>
        <v>0</v>
      </c>
      <c r="FH103" s="47">
        <f t="shared" si="149"/>
        <v>0</v>
      </c>
      <c r="FI103" s="47">
        <f t="shared" si="150"/>
        <v>0.0013880771478667446</v>
      </c>
      <c r="FJ103" s="47">
        <f t="shared" si="151"/>
        <v>0.0005113968439509059</v>
      </c>
      <c r="FK103" s="47">
        <f t="shared" si="152"/>
        <v>0</v>
      </c>
      <c r="FL103" s="47">
        <f>SUM(FD103:FK103)</f>
        <v>0.0061367621274108705</v>
      </c>
      <c r="FM103" s="47">
        <f>SUM(EW103:FK103)</f>
        <v>0.9999999999999998</v>
      </c>
      <c r="FN103" s="47">
        <f t="shared" si="116"/>
        <v>0.364041496201052</v>
      </c>
      <c r="FO103" s="47"/>
      <c r="FP103" s="45">
        <f t="shared" si="153"/>
        <v>0.032802454704850964</v>
      </c>
      <c r="FQ103" s="44">
        <f t="shared" si="154"/>
        <v>0.33123904149620104</v>
      </c>
      <c r="FR103" s="44">
        <f t="shared" si="155"/>
        <v>0</v>
      </c>
      <c r="FS103" s="46">
        <f t="shared" si="156"/>
        <v>0.364041496201052</v>
      </c>
      <c r="FT103" s="44">
        <f t="shared" si="157"/>
        <v>0.21602863822326124</v>
      </c>
      <c r="FU103" s="44">
        <f t="shared" si="158"/>
        <v>0.10395967270601987</v>
      </c>
      <c r="FV103" s="44">
        <f t="shared" si="159"/>
        <v>0.2006136762127411</v>
      </c>
      <c r="FW103" s="44">
        <f t="shared" si="160"/>
        <v>0.09234365867913501</v>
      </c>
      <c r="FX103" s="44">
        <f t="shared" si="161"/>
        <v>0.016876095850379896</v>
      </c>
      <c r="FY103" s="46">
        <f t="shared" si="127"/>
        <v>0.0061367621274108705</v>
      </c>
      <c r="FZ103" s="46">
        <f>SUM(FS103:FY103)</f>
        <v>0.9999999999999999</v>
      </c>
      <c r="GA103" s="84"/>
      <c r="GB103" s="45">
        <f t="shared" si="117"/>
        <v>-0.04637242774623351</v>
      </c>
      <c r="GC103" s="44">
        <f t="shared" si="118"/>
        <v>0.025232671103360138</v>
      </c>
      <c r="GD103" s="44">
        <f t="shared" si="119"/>
        <v>-0.040345821325648415</v>
      </c>
      <c r="GE103" s="46">
        <f t="shared" si="120"/>
        <v>-0.061485577968521776</v>
      </c>
      <c r="GF103" s="44">
        <f t="shared" si="121"/>
        <v>0.05229437461033845</v>
      </c>
      <c r="GG103" s="44">
        <f t="shared" si="122"/>
        <v>-0.024130726201912797</v>
      </c>
      <c r="GH103" s="44">
        <f t="shared" si="123"/>
        <v>0.017161529997057806</v>
      </c>
      <c r="GI103" s="44">
        <f t="shared" si="124"/>
        <v>0.005509137216978169</v>
      </c>
      <c r="GJ103" s="44">
        <f t="shared" si="125"/>
        <v>0.007927210669127051</v>
      </c>
      <c r="GK103" s="46">
        <f t="shared" si="126"/>
        <v>0.002724051676933008</v>
      </c>
      <c r="GL103" s="47"/>
      <c r="GM103" s="40"/>
      <c r="GN103" s="46">
        <f t="shared" si="128"/>
        <v>-0.08671824907188193</v>
      </c>
      <c r="GO103" s="46">
        <v>0.025232671103360138</v>
      </c>
      <c r="GP103" s="46">
        <f t="shared" si="129"/>
        <v>-0.06148557796852179</v>
      </c>
    </row>
    <row r="104" spans="1:198" ht="12" collapsed="1">
      <c r="A104" s="3">
        <v>177</v>
      </c>
      <c r="B104" s="1">
        <v>178</v>
      </c>
      <c r="D104" s="1">
        <v>196</v>
      </c>
      <c r="E104" s="7" t="s">
        <v>121</v>
      </c>
      <c r="F104" s="6" t="s">
        <v>122</v>
      </c>
      <c r="G104" s="8">
        <v>916107</v>
      </c>
      <c r="H104" s="9">
        <v>835742</v>
      </c>
      <c r="I104" s="10">
        <v>785221</v>
      </c>
      <c r="J104" s="6"/>
      <c r="K104" s="9">
        <v>71200</v>
      </c>
      <c r="L104" s="9"/>
      <c r="M104" s="9"/>
      <c r="N104" s="6">
        <v>71200</v>
      </c>
      <c r="O104" s="9">
        <v>188317</v>
      </c>
      <c r="P104" s="9">
        <v>60210</v>
      </c>
      <c r="Q104" s="9"/>
      <c r="R104" s="9">
        <v>248527</v>
      </c>
      <c r="S104" s="6">
        <v>319727</v>
      </c>
      <c r="T104" s="8"/>
      <c r="U104" s="9">
        <v>106265</v>
      </c>
      <c r="V104" s="9"/>
      <c r="W104" s="10"/>
      <c r="X104" s="9">
        <v>106265</v>
      </c>
      <c r="Y104" s="8"/>
      <c r="Z104" s="10">
        <v>118803</v>
      </c>
      <c r="AA104" s="6">
        <v>118803</v>
      </c>
      <c r="AB104" s="9"/>
      <c r="AC104" s="9">
        <v>180702</v>
      </c>
      <c r="AD104" s="6">
        <v>180702</v>
      </c>
      <c r="AE104" s="8"/>
      <c r="AF104" s="10">
        <v>49533</v>
      </c>
      <c r="AG104" s="6">
        <v>49533</v>
      </c>
      <c r="AH104" s="9">
        <v>1443</v>
      </c>
      <c r="AI104" s="9">
        <v>6489</v>
      </c>
      <c r="AJ104" s="9"/>
      <c r="AK104" s="9"/>
      <c r="AL104" s="6">
        <v>7932</v>
      </c>
      <c r="AM104" s="8"/>
      <c r="AN104" s="9"/>
      <c r="AO104" s="9"/>
      <c r="AP104" s="9"/>
      <c r="AQ104" s="10">
        <v>2259</v>
      </c>
      <c r="AR104" s="10">
        <v>2259</v>
      </c>
      <c r="AS104" s="9"/>
      <c r="AT104" s="12">
        <v>0.09067510930043898</v>
      </c>
      <c r="AU104" s="11">
        <v>0.23982674941194898</v>
      </c>
      <c r="AV104" s="11">
        <v>0.07667904959240775</v>
      </c>
      <c r="AW104" s="13">
        <f t="shared" si="135"/>
        <v>0.4071809083047957</v>
      </c>
      <c r="AX104" s="11">
        <v>0.13533132710408916</v>
      </c>
      <c r="AY104" s="11">
        <v>0.15129880632331535</v>
      </c>
      <c r="AZ104" s="11">
        <v>0.23012884270797648</v>
      </c>
      <c r="BA104" s="11">
        <v>0.06308160377778994</v>
      </c>
      <c r="BB104" s="11">
        <v>0.008263915509136919</v>
      </c>
      <c r="BC104" s="13">
        <f t="shared" si="94"/>
        <v>0.0047145962728963875</v>
      </c>
      <c r="BD104" s="13"/>
      <c r="BE104" s="6"/>
      <c r="BF104" s="6"/>
      <c r="BG104" s="9"/>
      <c r="BH104" s="9"/>
      <c r="BI104" s="6">
        <v>791116</v>
      </c>
      <c r="BJ104" s="6"/>
      <c r="BK104" s="9">
        <v>105798</v>
      </c>
      <c r="BL104" s="9">
        <v>200171</v>
      </c>
      <c r="BM104" s="9">
        <v>60995</v>
      </c>
      <c r="BN104" s="9">
        <v>0</v>
      </c>
      <c r="BO104" s="9">
        <v>124857</v>
      </c>
      <c r="BP104" s="9">
        <v>59121</v>
      </c>
      <c r="BQ104" s="9">
        <v>218204</v>
      </c>
      <c r="BR104" s="9">
        <v>10288</v>
      </c>
      <c r="BS104" s="9">
        <v>8643</v>
      </c>
      <c r="BT104" s="9">
        <v>1126</v>
      </c>
      <c r="BU104" s="9">
        <v>223</v>
      </c>
      <c r="BV104" s="9">
        <v>868</v>
      </c>
      <c r="BW104" s="9">
        <v>822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6"/>
      <c r="CL104" s="8">
        <v>60995</v>
      </c>
      <c r="CM104" s="10">
        <v>200171</v>
      </c>
      <c r="CN104" s="9">
        <v>261166</v>
      </c>
      <c r="CO104" s="6">
        <v>10288</v>
      </c>
      <c r="CP104" s="6">
        <v>8643</v>
      </c>
      <c r="CQ104" s="6">
        <f t="shared" si="95"/>
        <v>0</v>
      </c>
      <c r="CR104" s="6">
        <f t="shared" si="96"/>
        <v>868</v>
      </c>
      <c r="CS104" s="9">
        <v>105798</v>
      </c>
      <c r="CT104" s="9">
        <v>124857</v>
      </c>
      <c r="CU104" s="9">
        <v>59121</v>
      </c>
      <c r="CV104" s="9"/>
      <c r="CW104" s="9">
        <v>218204</v>
      </c>
      <c r="CX104" s="6">
        <f t="shared" si="97"/>
        <v>2171</v>
      </c>
      <c r="CY104" s="6"/>
      <c r="CZ104" s="66">
        <v>0.07709994488798103</v>
      </c>
      <c r="DA104" s="66">
        <v>0.2530235768205927</v>
      </c>
      <c r="DB104" s="66"/>
      <c r="DC104" s="14">
        <v>0.33012352170857373</v>
      </c>
      <c r="DD104" s="80">
        <v>0.13373260052887315</v>
      </c>
      <c r="DE104" s="80">
        <v>0.15782388423442328</v>
      </c>
      <c r="DF104" s="66">
        <v>0.2758179584283468</v>
      </c>
      <c r="DG104" s="15">
        <v>0.07473113930194814</v>
      </c>
      <c r="DH104" s="66">
        <v>0.013004414017666183</v>
      </c>
      <c r="DI104" s="14"/>
      <c r="DJ104" s="14">
        <v>0.010925072934942538</v>
      </c>
      <c r="DK104" s="80">
        <f t="shared" si="133"/>
        <v>0</v>
      </c>
      <c r="DL104" s="66">
        <f t="shared" si="136"/>
        <v>0.0010971842308839664</v>
      </c>
      <c r="DM104" s="14">
        <f t="shared" si="99"/>
        <v>0.002744224614342271</v>
      </c>
      <c r="DN104" s="9"/>
      <c r="DO104" s="80">
        <v>-0.013575164412457957</v>
      </c>
      <c r="DP104" s="15">
        <v>0.013196827408643697</v>
      </c>
      <c r="DQ104" s="15">
        <f t="shared" si="100"/>
        <v>-0.07667904959240775</v>
      </c>
      <c r="DR104" s="15">
        <f t="shared" si="137"/>
        <v>-0.00037833700381426083</v>
      </c>
      <c r="DS104" s="14">
        <f t="shared" si="130"/>
        <v>-0.07705738659622201</v>
      </c>
      <c r="DT104" s="15">
        <v>0.004740498508529265</v>
      </c>
      <c r="DU104" s="66">
        <v>-0.0015987265752160085</v>
      </c>
      <c r="DV104" s="14">
        <v>0.006525077911107929</v>
      </c>
      <c r="DW104" s="66">
        <v>0.011649535524158192</v>
      </c>
      <c r="DX104" s="14"/>
      <c r="DY104" s="15">
        <f t="shared" si="134"/>
        <v>0.045689115720370294</v>
      </c>
      <c r="DZ104" s="6"/>
      <c r="EA104" s="6"/>
      <c r="EB104" s="8">
        <v>934872</v>
      </c>
      <c r="EC104" s="8">
        <v>853739</v>
      </c>
      <c r="ED104" s="8">
        <v>807929</v>
      </c>
      <c r="EE104" s="8">
        <v>63657</v>
      </c>
      <c r="EF104" s="9">
        <v>38232</v>
      </c>
      <c r="EG104" s="9">
        <v>111388</v>
      </c>
      <c r="EH104" s="6">
        <v>142406</v>
      </c>
      <c r="EI104" s="8">
        <v>230265</v>
      </c>
      <c r="EJ104" s="9">
        <v>175669</v>
      </c>
      <c r="EK104" s="9">
        <v>13397</v>
      </c>
      <c r="EL104" s="9">
        <v>2810</v>
      </c>
      <c r="EM104" s="10">
        <v>1691</v>
      </c>
      <c r="EN104" s="6"/>
      <c r="EO104" s="6"/>
      <c r="EP104" s="6"/>
      <c r="EQ104" s="6"/>
      <c r="ER104" s="6"/>
      <c r="ES104" s="6">
        <v>28414</v>
      </c>
      <c r="ET104" s="6">
        <f>SUM(EL104:ES104)</f>
        <v>32915</v>
      </c>
      <c r="EU104" s="6">
        <f>SUM(EE104:EK104)+ET104</f>
        <v>807929</v>
      </c>
      <c r="EV104" s="6"/>
      <c r="EW104" s="12">
        <f t="shared" si="138"/>
        <v>0.07879033925010738</v>
      </c>
      <c r="EX104" s="11">
        <f t="shared" si="139"/>
        <v>0.047320989839453716</v>
      </c>
      <c r="EY104" s="11">
        <f t="shared" si="140"/>
        <v>0.13786855033053647</v>
      </c>
      <c r="EZ104" s="13">
        <f t="shared" si="141"/>
        <v>0.17626053774527217</v>
      </c>
      <c r="FA104" s="80">
        <f t="shared" si="142"/>
        <v>0.28500647952976066</v>
      </c>
      <c r="FB104" s="66">
        <f t="shared" si="143"/>
        <v>0.2174312346753242</v>
      </c>
      <c r="FC104" s="66">
        <f t="shared" si="144"/>
        <v>0.016581902617680513</v>
      </c>
      <c r="FD104" s="66">
        <f t="shared" si="145"/>
        <v>0.003478028391108625</v>
      </c>
      <c r="FE104" s="15">
        <f t="shared" si="146"/>
        <v>0.002093005697282806</v>
      </c>
      <c r="FF104" s="14">
        <f t="shared" si="147"/>
        <v>0</v>
      </c>
      <c r="FG104" s="14">
        <f t="shared" si="148"/>
        <v>0</v>
      </c>
      <c r="FH104" s="14">
        <f t="shared" si="149"/>
        <v>0</v>
      </c>
      <c r="FI104" s="14">
        <f t="shared" si="150"/>
        <v>0</v>
      </c>
      <c r="FJ104" s="14">
        <f t="shared" si="151"/>
        <v>0</v>
      </c>
      <c r="FK104" s="14">
        <f t="shared" si="152"/>
        <v>0.03516893192347347</v>
      </c>
      <c r="FL104" s="14">
        <f>SUM(FD104:FK104)</f>
        <v>0.0407399660118649</v>
      </c>
      <c r="FM104" s="14">
        <f>SUM(EW104:FK104)</f>
        <v>1</v>
      </c>
      <c r="FN104" s="14">
        <f t="shared" si="116"/>
        <v>0.36749640129268785</v>
      </c>
      <c r="FO104" s="14"/>
      <c r="FP104" s="12">
        <f t="shared" si="153"/>
        <v>0.047320989839453716</v>
      </c>
      <c r="FQ104" s="11">
        <f t="shared" si="154"/>
        <v>0.28500647952976066</v>
      </c>
      <c r="FR104" s="11">
        <f t="shared" si="155"/>
        <v>0.03516893192347347</v>
      </c>
      <c r="FS104" s="13">
        <f t="shared" si="156"/>
        <v>0.36749640129268785</v>
      </c>
      <c r="FT104" s="11">
        <f t="shared" si="157"/>
        <v>0.13786855033053647</v>
      </c>
      <c r="FU104" s="11">
        <f t="shared" si="158"/>
        <v>0.17626053774527217</v>
      </c>
      <c r="FV104" s="11">
        <f t="shared" si="159"/>
        <v>0.2174312346753242</v>
      </c>
      <c r="FW104" s="11">
        <f t="shared" si="160"/>
        <v>0.07879033925010738</v>
      </c>
      <c r="FX104" s="11">
        <f t="shared" si="161"/>
        <v>0.016581902617680513</v>
      </c>
      <c r="FY104" s="13">
        <f t="shared" si="127"/>
        <v>0.005571034088391429</v>
      </c>
      <c r="FZ104" s="13">
        <f>SUM(FS104:FY104)</f>
        <v>1</v>
      </c>
      <c r="GA104" s="80"/>
      <c r="GB104" s="12">
        <f t="shared" si="117"/>
        <v>-0.04335411946098527</v>
      </c>
      <c r="GC104" s="11">
        <f t="shared" si="118"/>
        <v>0.04517973011781168</v>
      </c>
      <c r="GD104" s="11">
        <f t="shared" si="119"/>
        <v>-0.041510117668934275</v>
      </c>
      <c r="GE104" s="13">
        <f t="shared" si="120"/>
        <v>-0.03968450701210785</v>
      </c>
      <c r="GF104" s="11">
        <f t="shared" si="121"/>
        <v>0.0025372232264473105</v>
      </c>
      <c r="GG104" s="11">
        <f t="shared" si="122"/>
        <v>0.024961731421956818</v>
      </c>
      <c r="GH104" s="11">
        <f t="shared" si="123"/>
        <v>-0.012697608032652297</v>
      </c>
      <c r="GI104" s="11">
        <f t="shared" si="124"/>
        <v>0.015708735472317437</v>
      </c>
      <c r="GJ104" s="11">
        <f t="shared" si="125"/>
        <v>0.008317987108543595</v>
      </c>
      <c r="GK104" s="13">
        <f t="shared" si="126"/>
        <v>0.0008564378154950411</v>
      </c>
      <c r="GL104" s="14"/>
      <c r="GM104" s="6"/>
      <c r="GN104" s="13">
        <f t="shared" si="128"/>
        <v>-0.08486423712991954</v>
      </c>
      <c r="GO104" s="13">
        <v>0.04517973011781168</v>
      </c>
      <c r="GP104" s="13">
        <f t="shared" si="129"/>
        <v>-0.039684507012107864</v>
      </c>
    </row>
    <row r="105" spans="1:198" ht="12" hidden="1" outlineLevel="1" collapsed="1">
      <c r="A105" s="3">
        <v>178</v>
      </c>
      <c r="B105" s="1">
        <v>179</v>
      </c>
      <c r="D105" s="1">
        <v>197</v>
      </c>
      <c r="E105" s="7" t="s">
        <v>123</v>
      </c>
      <c r="F105" s="6" t="s">
        <v>124</v>
      </c>
      <c r="G105" s="8">
        <v>221838</v>
      </c>
      <c r="H105" s="9">
        <v>199970</v>
      </c>
      <c r="I105" s="10">
        <v>189459</v>
      </c>
      <c r="J105" s="6"/>
      <c r="K105" s="9">
        <v>16344</v>
      </c>
      <c r="L105" s="9"/>
      <c r="M105" s="9"/>
      <c r="N105" s="6">
        <v>16344</v>
      </c>
      <c r="O105" s="9">
        <v>48511</v>
      </c>
      <c r="P105" s="9">
        <v>12302</v>
      </c>
      <c r="Q105" s="9"/>
      <c r="R105" s="9">
        <v>60813</v>
      </c>
      <c r="S105" s="6">
        <v>77157</v>
      </c>
      <c r="T105" s="8"/>
      <c r="U105" s="9">
        <v>26371</v>
      </c>
      <c r="V105" s="9"/>
      <c r="W105" s="10"/>
      <c r="X105" s="9">
        <v>26371</v>
      </c>
      <c r="Y105" s="8"/>
      <c r="Z105" s="10">
        <v>29582</v>
      </c>
      <c r="AA105" s="6">
        <v>29582</v>
      </c>
      <c r="AB105" s="9"/>
      <c r="AC105" s="9">
        <v>39838</v>
      </c>
      <c r="AD105" s="6">
        <v>39838</v>
      </c>
      <c r="AE105" s="8"/>
      <c r="AF105" s="10">
        <v>14197</v>
      </c>
      <c r="AG105" s="6">
        <v>14197</v>
      </c>
      <c r="AH105" s="9">
        <v>326</v>
      </c>
      <c r="AI105" s="9">
        <v>1407</v>
      </c>
      <c r="AJ105" s="9"/>
      <c r="AK105" s="9"/>
      <c r="AL105" s="6">
        <v>1733</v>
      </c>
      <c r="AM105" s="8"/>
      <c r="AN105" s="9"/>
      <c r="AO105" s="9"/>
      <c r="AP105" s="9"/>
      <c r="AQ105" s="10">
        <v>581</v>
      </c>
      <c r="AR105" s="10">
        <v>581</v>
      </c>
      <c r="AS105" s="9"/>
      <c r="AT105" s="12">
        <v>0.08626668566813928</v>
      </c>
      <c r="AU105" s="11">
        <v>0.2560501216622066</v>
      </c>
      <c r="AV105" s="11">
        <v>0.0649322544719438</v>
      </c>
      <c r="AW105" s="13">
        <f t="shared" si="135"/>
        <v>0.40724906180228965</v>
      </c>
      <c r="AX105" s="11">
        <v>0.1391910650853219</v>
      </c>
      <c r="AY105" s="11">
        <v>0.15613932301975625</v>
      </c>
      <c r="AZ105" s="11">
        <v>0.21027240722267088</v>
      </c>
      <c r="BA105" s="11">
        <v>0.07493441852854707</v>
      </c>
      <c r="BB105" s="11">
        <v>0.007426408880021535</v>
      </c>
      <c r="BC105" s="13">
        <f t="shared" si="94"/>
        <v>0.0047873154613925495</v>
      </c>
      <c r="BD105" s="13"/>
      <c r="BE105" s="6"/>
      <c r="BF105" s="6"/>
      <c r="BG105" s="9"/>
      <c r="BH105" s="9"/>
      <c r="BI105" s="6">
        <v>189788</v>
      </c>
      <c r="BJ105" s="6"/>
      <c r="BK105" s="9">
        <v>23633</v>
      </c>
      <c r="BL105" s="9">
        <v>50881</v>
      </c>
      <c r="BM105" s="9">
        <v>13063</v>
      </c>
      <c r="BN105" s="9">
        <v>0</v>
      </c>
      <c r="BO105" s="9">
        <v>31492</v>
      </c>
      <c r="BP105" s="9">
        <v>16691</v>
      </c>
      <c r="BQ105" s="9">
        <v>48406</v>
      </c>
      <c r="BR105" s="9">
        <v>2058</v>
      </c>
      <c r="BS105" s="9">
        <v>1752</v>
      </c>
      <c r="BT105" s="9">
        <v>490</v>
      </c>
      <c r="BU105" s="9">
        <v>0</v>
      </c>
      <c r="BV105" s="9">
        <v>500</v>
      </c>
      <c r="BW105" s="9">
        <v>822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6"/>
      <c r="CL105" s="8">
        <v>13063</v>
      </c>
      <c r="CM105" s="10">
        <v>50881</v>
      </c>
      <c r="CN105" s="9">
        <v>63944</v>
      </c>
      <c r="CO105" s="6">
        <v>2058</v>
      </c>
      <c r="CP105" s="6">
        <v>1752</v>
      </c>
      <c r="CQ105" s="6">
        <f t="shared" si="95"/>
        <v>0</v>
      </c>
      <c r="CR105" s="6">
        <f t="shared" si="96"/>
        <v>500</v>
      </c>
      <c r="CS105" s="9">
        <v>23633</v>
      </c>
      <c r="CT105" s="9">
        <v>31492</v>
      </c>
      <c r="CU105" s="9">
        <v>16691</v>
      </c>
      <c r="CV105" s="9"/>
      <c r="CW105" s="9">
        <v>48406</v>
      </c>
      <c r="CX105" s="6">
        <f t="shared" si="97"/>
        <v>1312</v>
      </c>
      <c r="CY105" s="6"/>
      <c r="CZ105" s="66">
        <v>0.06882943073323919</v>
      </c>
      <c r="DA105" s="66">
        <v>0.2680938731637406</v>
      </c>
      <c r="DB105" s="66"/>
      <c r="DC105" s="14">
        <v>0.3369233038969798</v>
      </c>
      <c r="DD105" s="80">
        <v>0.1245231521487133</v>
      </c>
      <c r="DE105" s="66">
        <v>0.1659325141737096</v>
      </c>
      <c r="DF105" s="66">
        <v>0.25505300651252977</v>
      </c>
      <c r="DG105" s="15">
        <v>0.08794549708095349</v>
      </c>
      <c r="DH105" s="66">
        <v>0.010843678209370456</v>
      </c>
      <c r="DI105" s="14"/>
      <c r="DJ105" s="14">
        <v>0.009231352877948027</v>
      </c>
      <c r="DK105" s="80">
        <f t="shared" si="133"/>
        <v>0</v>
      </c>
      <c r="DL105" s="66">
        <f t="shared" si="136"/>
        <v>0.002634518515396126</v>
      </c>
      <c r="DM105" s="14">
        <f t="shared" si="99"/>
        <v>0.0069129765843994355</v>
      </c>
      <c r="DN105" s="9"/>
      <c r="DO105" s="80">
        <v>-0.017437254934900087</v>
      </c>
      <c r="DP105" s="15">
        <v>0.012043751501534028</v>
      </c>
      <c r="DQ105" s="15">
        <f t="shared" si="100"/>
        <v>-0.0649322544719438</v>
      </c>
      <c r="DR105" s="15">
        <f t="shared" si="137"/>
        <v>-0.005393503433366059</v>
      </c>
      <c r="DS105" s="14">
        <f t="shared" si="130"/>
        <v>-0.07032575790530986</v>
      </c>
      <c r="DT105" s="15">
        <v>0.003417269329348921</v>
      </c>
      <c r="DU105" s="66">
        <v>-0.014667912936608588</v>
      </c>
      <c r="DV105" s="66">
        <v>0.009793191153953357</v>
      </c>
      <c r="DW105" s="66">
        <v>0.013011078552406422</v>
      </c>
      <c r="DX105" s="14"/>
      <c r="DY105" s="15">
        <f t="shared" si="134"/>
        <v>0.04478059928985889</v>
      </c>
      <c r="DZ105" s="6"/>
      <c r="EA105" s="6"/>
      <c r="EB105" s="8">
        <f>EB106+EB107</f>
        <v>230253</v>
      </c>
      <c r="EC105" s="8">
        <f aca="true" t="shared" si="162" ref="EC105:ES105">EC106+EC107</f>
        <v>207372</v>
      </c>
      <c r="ED105" s="8">
        <f t="shared" si="162"/>
        <v>197501</v>
      </c>
      <c r="EE105" s="8">
        <f t="shared" si="162"/>
        <v>18794</v>
      </c>
      <c r="EF105" s="9">
        <f t="shared" si="162"/>
        <v>8889</v>
      </c>
      <c r="EG105" s="9">
        <f t="shared" si="162"/>
        <v>26542</v>
      </c>
      <c r="EH105" s="6">
        <f t="shared" si="162"/>
        <v>34210</v>
      </c>
      <c r="EI105" s="9">
        <f t="shared" si="162"/>
        <v>58294</v>
      </c>
      <c r="EJ105" s="9">
        <f t="shared" si="162"/>
        <v>40957</v>
      </c>
      <c r="EK105" s="9">
        <f t="shared" si="162"/>
        <v>3106</v>
      </c>
      <c r="EL105" s="9">
        <f t="shared" si="162"/>
        <v>753</v>
      </c>
      <c r="EM105" s="9">
        <f t="shared" si="162"/>
        <v>465</v>
      </c>
      <c r="EN105" s="6">
        <f t="shared" si="162"/>
        <v>0</v>
      </c>
      <c r="EO105" s="6">
        <f t="shared" si="162"/>
        <v>0</v>
      </c>
      <c r="EP105" s="6">
        <f t="shared" si="162"/>
        <v>0</v>
      </c>
      <c r="EQ105" s="6">
        <f t="shared" si="162"/>
        <v>0</v>
      </c>
      <c r="ER105" s="6">
        <f t="shared" si="162"/>
        <v>0</v>
      </c>
      <c r="ES105" s="6">
        <f t="shared" si="162"/>
        <v>5491</v>
      </c>
      <c r="ET105" s="6">
        <f>SUM(EL105:ES105)</f>
        <v>6709</v>
      </c>
      <c r="EU105" s="6">
        <f>SUM(EE105:EK105)+ET105</f>
        <v>197501</v>
      </c>
      <c r="EV105" s="6"/>
      <c r="EW105" s="12">
        <f t="shared" si="138"/>
        <v>0.09515901185310455</v>
      </c>
      <c r="EX105" s="11">
        <f t="shared" si="139"/>
        <v>0.04500736705130607</v>
      </c>
      <c r="EY105" s="11">
        <f t="shared" si="140"/>
        <v>0.13438919296611157</v>
      </c>
      <c r="EZ105" s="13">
        <f t="shared" si="141"/>
        <v>0.17321431283892233</v>
      </c>
      <c r="FA105" s="66">
        <f t="shared" si="142"/>
        <v>0.2951579992000041</v>
      </c>
      <c r="FB105" s="66">
        <f t="shared" si="143"/>
        <v>0.20737616518397375</v>
      </c>
      <c r="FC105" s="66">
        <f t="shared" si="144"/>
        <v>0.015726502650619492</v>
      </c>
      <c r="FD105" s="66">
        <f t="shared" si="145"/>
        <v>0.0038126389233472235</v>
      </c>
      <c r="FE105" s="66">
        <f t="shared" si="146"/>
        <v>0.0023544184586407157</v>
      </c>
      <c r="FF105" s="14">
        <f t="shared" si="147"/>
        <v>0</v>
      </c>
      <c r="FG105" s="14">
        <f t="shared" si="148"/>
        <v>0</v>
      </c>
      <c r="FH105" s="14">
        <f t="shared" si="149"/>
        <v>0</v>
      </c>
      <c r="FI105" s="14">
        <f t="shared" si="150"/>
        <v>0</v>
      </c>
      <c r="FJ105" s="14">
        <f t="shared" si="151"/>
        <v>0</v>
      </c>
      <c r="FK105" s="14">
        <f t="shared" si="152"/>
        <v>0.027802390873970257</v>
      </c>
      <c r="FL105" s="14">
        <f>SUM(FD105:FK105)</f>
        <v>0.0339694482559582</v>
      </c>
      <c r="FM105" s="14">
        <f>SUM(EW105:FK105)</f>
        <v>1</v>
      </c>
      <c r="FN105" s="14">
        <f t="shared" si="116"/>
        <v>0.3679677571252804</v>
      </c>
      <c r="FO105" s="14"/>
      <c r="FP105" s="12">
        <f t="shared" si="153"/>
        <v>0.04500736705130607</v>
      </c>
      <c r="FQ105" s="11">
        <f t="shared" si="154"/>
        <v>0.2951579992000041</v>
      </c>
      <c r="FR105" s="11">
        <f t="shared" si="155"/>
        <v>0.027802390873970257</v>
      </c>
      <c r="FS105" s="13">
        <f t="shared" si="156"/>
        <v>0.3679677571252804</v>
      </c>
      <c r="FT105" s="11">
        <f t="shared" si="157"/>
        <v>0.13438919296611157</v>
      </c>
      <c r="FU105" s="11">
        <f t="shared" si="158"/>
        <v>0.17321431283892233</v>
      </c>
      <c r="FV105" s="11">
        <f t="shared" si="159"/>
        <v>0.20737616518397375</v>
      </c>
      <c r="FW105" s="11">
        <f t="shared" si="160"/>
        <v>0.09515901185310455</v>
      </c>
      <c r="FX105" s="11">
        <f t="shared" si="161"/>
        <v>0.015726502650619492</v>
      </c>
      <c r="FY105" s="13">
        <f t="shared" si="127"/>
        <v>0.006167057381987941</v>
      </c>
      <c r="FZ105" s="13">
        <f>SUM(FS105:FY105)</f>
        <v>1</v>
      </c>
      <c r="GA105" s="80"/>
      <c r="GB105" s="12">
        <f t="shared" si="117"/>
        <v>-0.041259318616833206</v>
      </c>
      <c r="GC105" s="11">
        <f t="shared" si="118"/>
        <v>0.039107877537797486</v>
      </c>
      <c r="GD105" s="11">
        <f t="shared" si="119"/>
        <v>-0.037129863597973545</v>
      </c>
      <c r="GE105" s="13">
        <f t="shared" si="120"/>
        <v>-0.03928130467700924</v>
      </c>
      <c r="GF105" s="11">
        <f t="shared" si="121"/>
        <v>-0.004801872119210321</v>
      </c>
      <c r="GG105" s="11">
        <f t="shared" si="122"/>
        <v>0.01707498981916608</v>
      </c>
      <c r="GH105" s="11">
        <f t="shared" si="123"/>
        <v>-0.002896242038697122</v>
      </c>
      <c r="GI105" s="11">
        <f t="shared" si="124"/>
        <v>0.020224593324557477</v>
      </c>
      <c r="GJ105" s="11">
        <f t="shared" si="125"/>
        <v>0.008300093770597958</v>
      </c>
      <c r="GK105" s="13">
        <f t="shared" si="126"/>
        <v>0.0013797419205953919</v>
      </c>
      <c r="GL105" s="14"/>
      <c r="GM105" s="6"/>
      <c r="GN105" s="13">
        <f t="shared" si="128"/>
        <v>-0.07838918221480676</v>
      </c>
      <c r="GO105" s="13">
        <v>0.039107877537797486</v>
      </c>
      <c r="GP105" s="13">
        <f t="shared" si="129"/>
        <v>-0.03928130467700927</v>
      </c>
    </row>
    <row r="106" spans="1:198" ht="12" hidden="1" outlineLevel="2">
      <c r="A106" s="3">
        <v>179</v>
      </c>
      <c r="B106" s="1">
        <v>180</v>
      </c>
      <c r="C106" s="1">
        <v>1</v>
      </c>
      <c r="E106" s="147" t="s">
        <v>125</v>
      </c>
      <c r="F106" s="40" t="s">
        <v>126</v>
      </c>
      <c r="G106" s="42">
        <v>205831</v>
      </c>
      <c r="H106" s="41">
        <v>185094</v>
      </c>
      <c r="I106" s="43">
        <v>175544</v>
      </c>
      <c r="J106" s="40"/>
      <c r="K106" s="41">
        <v>15243</v>
      </c>
      <c r="L106" s="41"/>
      <c r="M106" s="41"/>
      <c r="N106" s="40">
        <v>15243</v>
      </c>
      <c r="O106" s="41">
        <v>45448</v>
      </c>
      <c r="P106" s="41">
        <v>11327</v>
      </c>
      <c r="Q106" s="41"/>
      <c r="R106" s="41">
        <v>56775</v>
      </c>
      <c r="S106" s="40">
        <v>72018</v>
      </c>
      <c r="T106" s="42"/>
      <c r="U106" s="41">
        <v>24867</v>
      </c>
      <c r="V106" s="41"/>
      <c r="W106" s="43"/>
      <c r="X106" s="41">
        <v>24867</v>
      </c>
      <c r="Y106" s="42"/>
      <c r="Z106" s="43">
        <v>27386</v>
      </c>
      <c r="AA106" s="40">
        <v>27386</v>
      </c>
      <c r="AB106" s="41"/>
      <c r="AC106" s="41">
        <v>35727</v>
      </c>
      <c r="AD106" s="40">
        <v>35727</v>
      </c>
      <c r="AE106" s="42"/>
      <c r="AF106" s="43">
        <v>13396</v>
      </c>
      <c r="AG106" s="40">
        <v>13396</v>
      </c>
      <c r="AH106" s="41">
        <v>303</v>
      </c>
      <c r="AI106" s="41">
        <v>1320</v>
      </c>
      <c r="AJ106" s="41"/>
      <c r="AK106" s="41"/>
      <c r="AL106" s="40">
        <v>1623</v>
      </c>
      <c r="AM106" s="42"/>
      <c r="AN106" s="41"/>
      <c r="AO106" s="41"/>
      <c r="AP106" s="41"/>
      <c r="AQ106" s="43">
        <v>527</v>
      </c>
      <c r="AR106" s="43">
        <v>527</v>
      </c>
      <c r="AS106" s="41"/>
      <c r="AT106" s="45">
        <v>0.08683293077519026</v>
      </c>
      <c r="AU106" s="44">
        <v>0.2588980540491273</v>
      </c>
      <c r="AV106" s="44">
        <v>0.06452513329991341</v>
      </c>
      <c r="AW106" s="46">
        <f t="shared" si="135"/>
        <v>0.410256118124231</v>
      </c>
      <c r="AX106" s="44">
        <v>0.14165679259900651</v>
      </c>
      <c r="AY106" s="44">
        <v>0.15600647131203574</v>
      </c>
      <c r="AZ106" s="44">
        <v>0.20352162420817574</v>
      </c>
      <c r="BA106" s="44">
        <v>0.07631135213963451</v>
      </c>
      <c r="BB106" s="44">
        <v>0.0075194822950371415</v>
      </c>
      <c r="BC106" s="46">
        <f t="shared" si="94"/>
        <v>0.0047281593218793105</v>
      </c>
      <c r="BD106" s="46"/>
      <c r="BE106" s="40"/>
      <c r="BF106" s="40"/>
      <c r="BG106" s="18"/>
      <c r="BH106" s="18"/>
      <c r="BI106" s="19">
        <v>175748</v>
      </c>
      <c r="BJ106" s="40"/>
      <c r="BK106" s="18">
        <v>22492</v>
      </c>
      <c r="BL106" s="18">
        <v>47615</v>
      </c>
      <c r="BM106" s="18">
        <v>12199</v>
      </c>
      <c r="BN106" s="18">
        <v>0</v>
      </c>
      <c r="BO106" s="18">
        <v>28976</v>
      </c>
      <c r="BP106" s="18">
        <v>15725</v>
      </c>
      <c r="BQ106" s="18">
        <v>43575</v>
      </c>
      <c r="BR106" s="18">
        <v>1828</v>
      </c>
      <c r="BS106" s="18">
        <v>1623</v>
      </c>
      <c r="BT106" s="18">
        <v>450</v>
      </c>
      <c r="BU106" s="18">
        <v>0</v>
      </c>
      <c r="BV106" s="18">
        <v>481</v>
      </c>
      <c r="BW106" s="18">
        <v>784</v>
      </c>
      <c r="BX106" s="18">
        <v>0</v>
      </c>
      <c r="BY106" s="18">
        <v>0</v>
      </c>
      <c r="BZ106" s="18">
        <v>0</v>
      </c>
      <c r="CA106" s="18">
        <v>0</v>
      </c>
      <c r="CB106" s="18">
        <v>0</v>
      </c>
      <c r="CC106" s="18">
        <v>0</v>
      </c>
      <c r="CD106" s="18">
        <v>0</v>
      </c>
      <c r="CE106" s="18">
        <v>0</v>
      </c>
      <c r="CF106" s="18">
        <v>0</v>
      </c>
      <c r="CG106" s="18">
        <v>0</v>
      </c>
      <c r="CH106" s="18">
        <v>0</v>
      </c>
      <c r="CI106" s="18">
        <v>0</v>
      </c>
      <c r="CJ106" s="18">
        <v>0</v>
      </c>
      <c r="CK106" s="19"/>
      <c r="CL106" s="17">
        <v>12199</v>
      </c>
      <c r="CM106" s="20">
        <v>47615</v>
      </c>
      <c r="CN106" s="18">
        <v>59814</v>
      </c>
      <c r="CO106" s="19">
        <v>1828</v>
      </c>
      <c r="CP106" s="19">
        <v>1623</v>
      </c>
      <c r="CQ106" s="19">
        <f t="shared" si="95"/>
        <v>0</v>
      </c>
      <c r="CR106" s="19">
        <f t="shared" si="96"/>
        <v>481</v>
      </c>
      <c r="CS106" s="18">
        <v>22492</v>
      </c>
      <c r="CT106" s="18">
        <v>28976</v>
      </c>
      <c r="CU106" s="18">
        <v>15725</v>
      </c>
      <c r="CV106" s="18"/>
      <c r="CW106" s="18">
        <v>43575</v>
      </c>
      <c r="CX106" s="19">
        <f t="shared" si="97"/>
        <v>1234</v>
      </c>
      <c r="CY106" s="40"/>
      <c r="CZ106" s="58">
        <v>0.06941188519926259</v>
      </c>
      <c r="DA106" s="58">
        <v>0.2709276919225254</v>
      </c>
      <c r="DB106" s="58"/>
      <c r="DC106" s="49">
        <v>0.34033957712178803</v>
      </c>
      <c r="DD106" s="82">
        <v>0.12797869677037577</v>
      </c>
      <c r="DE106" s="58">
        <v>0.1648724309807224</v>
      </c>
      <c r="DF106" s="58">
        <v>0.24794023260577644</v>
      </c>
      <c r="DG106" s="26">
        <v>0.08947470241482122</v>
      </c>
      <c r="DH106" s="58">
        <v>0.010401256344311173</v>
      </c>
      <c r="DI106" s="49"/>
      <c r="DJ106" s="49">
        <v>0.009234813482941485</v>
      </c>
      <c r="DK106" s="82">
        <f t="shared" si="133"/>
        <v>0</v>
      </c>
      <c r="DL106" s="58">
        <f t="shared" si="136"/>
        <v>0.002736873250335708</v>
      </c>
      <c r="DM106" s="49">
        <f t="shared" si="99"/>
        <v>0.007021417028927783</v>
      </c>
      <c r="DN106" s="41"/>
      <c r="DO106" s="82">
        <v>-0.017421045575927677</v>
      </c>
      <c r="DP106" s="26">
        <v>0.012029637873398114</v>
      </c>
      <c r="DQ106" s="26">
        <f t="shared" si="100"/>
        <v>-0.06452513329991341</v>
      </c>
      <c r="DR106" s="48">
        <f t="shared" si="137"/>
        <v>-0.005391407702529563</v>
      </c>
      <c r="DS106" s="14">
        <f t="shared" si="130"/>
        <v>-0.06991654100244298</v>
      </c>
      <c r="DT106" s="26">
        <v>0.002881774049274031</v>
      </c>
      <c r="DU106" s="58">
        <v>-0.013678095828630749</v>
      </c>
      <c r="DV106" s="58">
        <v>0.008865959668686668</v>
      </c>
      <c r="DW106" s="58">
        <v>0.013163350275186711</v>
      </c>
      <c r="DX106" s="49"/>
      <c r="DY106" s="26">
        <f t="shared" si="134"/>
        <v>0.0444186083976007</v>
      </c>
      <c r="DZ106" s="40"/>
      <c r="EA106" s="40"/>
      <c r="EB106" s="42">
        <v>213954</v>
      </c>
      <c r="EC106" s="42">
        <v>192299</v>
      </c>
      <c r="ED106" s="42">
        <v>183269</v>
      </c>
      <c r="EE106" s="42">
        <v>17601</v>
      </c>
      <c r="EF106" s="41">
        <v>8317</v>
      </c>
      <c r="EG106" s="41">
        <v>25126</v>
      </c>
      <c r="EH106" s="40">
        <v>31567</v>
      </c>
      <c r="EI106" s="41">
        <v>54739</v>
      </c>
      <c r="EJ106" s="41">
        <v>36883</v>
      </c>
      <c r="EK106" s="41">
        <v>2886</v>
      </c>
      <c r="EL106" s="41">
        <v>693</v>
      </c>
      <c r="EM106" s="41">
        <v>436</v>
      </c>
      <c r="EN106" s="40"/>
      <c r="EO106" s="40"/>
      <c r="EP106" s="40"/>
      <c r="EQ106" s="40"/>
      <c r="ER106" s="40"/>
      <c r="ES106" s="40">
        <v>5021</v>
      </c>
      <c r="ET106" s="40">
        <f>SUM(EL106:ES106)</f>
        <v>6150</v>
      </c>
      <c r="EU106" s="40">
        <f>SUM(EE106:EK106)+ET106</f>
        <v>183269</v>
      </c>
      <c r="EV106" s="40"/>
      <c r="EW106" s="45">
        <f t="shared" si="138"/>
        <v>0.09603915555822316</v>
      </c>
      <c r="EX106" s="44">
        <f t="shared" si="139"/>
        <v>0.04538137928400329</v>
      </c>
      <c r="EY106" s="44">
        <f t="shared" si="140"/>
        <v>0.13709901838281432</v>
      </c>
      <c r="EZ106" s="46">
        <f t="shared" si="141"/>
        <v>0.17224407837659397</v>
      </c>
      <c r="FA106" s="57">
        <f t="shared" si="142"/>
        <v>0.29868117357545465</v>
      </c>
      <c r="FB106" s="57">
        <f t="shared" si="143"/>
        <v>0.20125062067234503</v>
      </c>
      <c r="FC106" s="57">
        <f t="shared" si="144"/>
        <v>0.01574734406800932</v>
      </c>
      <c r="FD106" s="57">
        <f t="shared" si="145"/>
        <v>0.0037813269019856058</v>
      </c>
      <c r="FE106" s="57">
        <f t="shared" si="146"/>
        <v>0.002379016636747077</v>
      </c>
      <c r="FF106" s="47">
        <f t="shared" si="147"/>
        <v>0</v>
      </c>
      <c r="FG106" s="47">
        <f t="shared" si="148"/>
        <v>0</v>
      </c>
      <c r="FH106" s="47">
        <f t="shared" si="149"/>
        <v>0</v>
      </c>
      <c r="FI106" s="47">
        <f t="shared" si="150"/>
        <v>0</v>
      </c>
      <c r="FJ106" s="47">
        <f t="shared" si="151"/>
        <v>0</v>
      </c>
      <c r="FK106" s="47">
        <f t="shared" si="152"/>
        <v>0.02739688654382356</v>
      </c>
      <c r="FL106" s="47">
        <f>SUM(FD106:FK106)</f>
        <v>0.03355723008255625</v>
      </c>
      <c r="FM106" s="47">
        <f>SUM(EW106:FK106)</f>
        <v>1</v>
      </c>
      <c r="FN106" s="47">
        <f t="shared" si="116"/>
        <v>0.3714594394032815</v>
      </c>
      <c r="FO106" s="47"/>
      <c r="FP106" s="45">
        <f t="shared" si="153"/>
        <v>0.04538137928400329</v>
      </c>
      <c r="FQ106" s="44">
        <f t="shared" si="154"/>
        <v>0.29868117357545465</v>
      </c>
      <c r="FR106" s="44">
        <f t="shared" si="155"/>
        <v>0.02739688654382356</v>
      </c>
      <c r="FS106" s="46">
        <f t="shared" si="156"/>
        <v>0.3714594394032815</v>
      </c>
      <c r="FT106" s="44">
        <f t="shared" si="157"/>
        <v>0.13709901838281432</v>
      </c>
      <c r="FU106" s="44">
        <f t="shared" si="158"/>
        <v>0.17224407837659397</v>
      </c>
      <c r="FV106" s="44">
        <f t="shared" si="159"/>
        <v>0.20125062067234503</v>
      </c>
      <c r="FW106" s="44">
        <f t="shared" si="160"/>
        <v>0.09603915555822316</v>
      </c>
      <c r="FX106" s="44">
        <f t="shared" si="161"/>
        <v>0.01574734406800932</v>
      </c>
      <c r="FY106" s="46">
        <f t="shared" si="127"/>
        <v>0.006160343538732686</v>
      </c>
      <c r="FZ106" s="46">
        <f>SUM(FS106:FY106)</f>
        <v>1</v>
      </c>
      <c r="GA106" s="84"/>
      <c r="GB106" s="45">
        <f t="shared" si="117"/>
        <v>-0.04145155149118697</v>
      </c>
      <c r="GC106" s="44">
        <f t="shared" si="118"/>
        <v>0.03978311952632735</v>
      </c>
      <c r="GD106" s="44">
        <f t="shared" si="119"/>
        <v>-0.03712824675608985</v>
      </c>
      <c r="GE106" s="46">
        <f t="shared" si="120"/>
        <v>-0.038796678720949496</v>
      </c>
      <c r="GF106" s="44">
        <f t="shared" si="121"/>
        <v>-0.00455777421619219</v>
      </c>
      <c r="GG106" s="44">
        <f t="shared" si="122"/>
        <v>0.016237607064558235</v>
      </c>
      <c r="GH106" s="44">
        <f t="shared" si="123"/>
        <v>-0.002271003535830707</v>
      </c>
      <c r="GI106" s="44">
        <f t="shared" si="124"/>
        <v>0.019727803418588652</v>
      </c>
      <c r="GJ106" s="44">
        <f t="shared" si="125"/>
        <v>0.008227861772972179</v>
      </c>
      <c r="GK106" s="46">
        <f t="shared" si="126"/>
        <v>0.001432184216853375</v>
      </c>
      <c r="GL106" s="47"/>
      <c r="GM106" s="40"/>
      <c r="GN106" s="46">
        <f t="shared" si="128"/>
        <v>-0.07857979824727682</v>
      </c>
      <c r="GO106" s="46">
        <v>0.03978311952632735</v>
      </c>
      <c r="GP106" s="46">
        <f t="shared" si="129"/>
        <v>-0.03879667872094947</v>
      </c>
    </row>
    <row r="107" spans="1:198" ht="12" hidden="1" outlineLevel="2">
      <c r="A107" s="3">
        <v>189</v>
      </c>
      <c r="B107" s="1">
        <v>190</v>
      </c>
      <c r="C107" s="1">
        <v>1</v>
      </c>
      <c r="E107" s="147">
        <v>31033</v>
      </c>
      <c r="F107" s="40" t="s">
        <v>127</v>
      </c>
      <c r="G107" s="42">
        <v>16007</v>
      </c>
      <c r="H107" s="41">
        <v>14876</v>
      </c>
      <c r="I107" s="43">
        <v>13915</v>
      </c>
      <c r="J107" s="40"/>
      <c r="K107" s="41">
        <v>1101</v>
      </c>
      <c r="L107" s="41"/>
      <c r="M107" s="41"/>
      <c r="N107" s="40">
        <v>1101</v>
      </c>
      <c r="O107" s="41">
        <v>3063</v>
      </c>
      <c r="P107" s="41">
        <v>975</v>
      </c>
      <c r="Q107" s="41"/>
      <c r="R107" s="41">
        <v>4038</v>
      </c>
      <c r="S107" s="40">
        <v>5139</v>
      </c>
      <c r="T107" s="42"/>
      <c r="U107" s="41">
        <v>1504</v>
      </c>
      <c r="V107" s="41"/>
      <c r="W107" s="43"/>
      <c r="X107" s="41">
        <v>1504</v>
      </c>
      <c r="Y107" s="42"/>
      <c r="Z107" s="43">
        <v>2196</v>
      </c>
      <c r="AA107" s="40">
        <v>2196</v>
      </c>
      <c r="AB107" s="41"/>
      <c r="AC107" s="41">
        <v>4111</v>
      </c>
      <c r="AD107" s="40">
        <v>4111</v>
      </c>
      <c r="AE107" s="42"/>
      <c r="AF107" s="43">
        <v>801</v>
      </c>
      <c r="AG107" s="40">
        <v>801</v>
      </c>
      <c r="AH107" s="41">
        <v>23</v>
      </c>
      <c r="AI107" s="41">
        <v>87</v>
      </c>
      <c r="AJ107" s="41"/>
      <c r="AK107" s="41"/>
      <c r="AL107" s="40">
        <v>110</v>
      </c>
      <c r="AM107" s="42"/>
      <c r="AN107" s="41"/>
      <c r="AO107" s="41"/>
      <c r="AP107" s="41"/>
      <c r="AQ107" s="43">
        <v>54</v>
      </c>
      <c r="AR107" s="43">
        <v>54</v>
      </c>
      <c r="AS107" s="41"/>
      <c r="AT107" s="45">
        <v>0.07912324829320877</v>
      </c>
      <c r="AU107" s="44">
        <v>0.22012217031979878</v>
      </c>
      <c r="AV107" s="44">
        <v>0.07006827164929932</v>
      </c>
      <c r="AW107" s="46">
        <f t="shared" si="135"/>
        <v>0.36931369026230687</v>
      </c>
      <c r="AX107" s="44">
        <v>0.10808480057491915</v>
      </c>
      <c r="AY107" s="44">
        <v>0.15781530722242185</v>
      </c>
      <c r="AZ107" s="44">
        <v>0.29543657923104566</v>
      </c>
      <c r="BA107" s="44">
        <v>0.05756378009342436</v>
      </c>
      <c r="BB107" s="44">
        <v>0.0062522457779374775</v>
      </c>
      <c r="BC107" s="46">
        <f t="shared" si="94"/>
        <v>0.005533596837944632</v>
      </c>
      <c r="BD107" s="46"/>
      <c r="BE107" s="40"/>
      <c r="BF107" s="40"/>
      <c r="BG107" s="18"/>
      <c r="BH107" s="18"/>
      <c r="BI107" s="19">
        <v>14040</v>
      </c>
      <c r="BJ107" s="40"/>
      <c r="BK107" s="18">
        <v>1141</v>
      </c>
      <c r="BL107" s="18">
        <v>3266</v>
      </c>
      <c r="BM107" s="18">
        <v>864</v>
      </c>
      <c r="BN107" s="18">
        <v>0</v>
      </c>
      <c r="BO107" s="18">
        <v>2516</v>
      </c>
      <c r="BP107" s="18">
        <v>966</v>
      </c>
      <c r="BQ107" s="18">
        <v>4831</v>
      </c>
      <c r="BR107" s="18">
        <v>230</v>
      </c>
      <c r="BS107" s="18">
        <v>129</v>
      </c>
      <c r="BT107" s="18">
        <v>40</v>
      </c>
      <c r="BU107" s="18">
        <v>0</v>
      </c>
      <c r="BV107" s="18">
        <v>19</v>
      </c>
      <c r="BW107" s="18">
        <v>38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9"/>
      <c r="CL107" s="17">
        <v>864</v>
      </c>
      <c r="CM107" s="20">
        <v>3266</v>
      </c>
      <c r="CN107" s="18">
        <v>4130</v>
      </c>
      <c r="CO107" s="19">
        <v>230</v>
      </c>
      <c r="CP107" s="19">
        <v>129</v>
      </c>
      <c r="CQ107" s="19">
        <f t="shared" si="95"/>
        <v>0</v>
      </c>
      <c r="CR107" s="19">
        <f t="shared" si="96"/>
        <v>19</v>
      </c>
      <c r="CS107" s="18">
        <v>1141</v>
      </c>
      <c r="CT107" s="18">
        <v>2516</v>
      </c>
      <c r="CU107" s="18">
        <v>966</v>
      </c>
      <c r="CV107" s="18"/>
      <c r="CW107" s="18">
        <v>4831</v>
      </c>
      <c r="CX107" s="19">
        <f t="shared" si="97"/>
        <v>78</v>
      </c>
      <c r="CY107" s="40"/>
      <c r="CZ107" s="58">
        <v>0.06153846153846154</v>
      </c>
      <c r="DA107" s="58">
        <v>0.2326210826210826</v>
      </c>
      <c r="DB107" s="58"/>
      <c r="DC107" s="49">
        <v>0.29415954415954415</v>
      </c>
      <c r="DD107" s="82">
        <v>0.08126780626780626</v>
      </c>
      <c r="DE107" s="58">
        <v>0.1792022792022792</v>
      </c>
      <c r="DF107" s="58">
        <v>0.3440883190883191</v>
      </c>
      <c r="DG107" s="26">
        <v>0.06880341880341881</v>
      </c>
      <c r="DH107" s="58">
        <v>0.01638176638176638</v>
      </c>
      <c r="DI107" s="49"/>
      <c r="DJ107" s="49">
        <v>0.009188034188034188</v>
      </c>
      <c r="DK107" s="82">
        <f t="shared" si="133"/>
        <v>0</v>
      </c>
      <c r="DL107" s="58">
        <f t="shared" si="136"/>
        <v>0.0013532763532763533</v>
      </c>
      <c r="DM107" s="49">
        <f t="shared" si="99"/>
        <v>0.005555555555555556</v>
      </c>
      <c r="DN107" s="41"/>
      <c r="DO107" s="82">
        <v>-0.017584786754747228</v>
      </c>
      <c r="DP107" s="26">
        <v>0.012498912301283832</v>
      </c>
      <c r="DQ107" s="26">
        <f t="shared" si="100"/>
        <v>-0.07006827164929932</v>
      </c>
      <c r="DR107" s="48">
        <f t="shared" si="137"/>
        <v>-0.005085874453463396</v>
      </c>
      <c r="DS107" s="14">
        <f t="shared" si="130"/>
        <v>-0.07515414610276272</v>
      </c>
      <c r="DT107" s="26">
        <v>0.010129520603828903</v>
      </c>
      <c r="DU107" s="58">
        <v>-0.026816994307112887</v>
      </c>
      <c r="DV107" s="58">
        <v>0.021386971979857367</v>
      </c>
      <c r="DW107" s="58">
        <v>0.011239638709994448</v>
      </c>
      <c r="DX107" s="49"/>
      <c r="DY107" s="26">
        <f t="shared" si="134"/>
        <v>0.048651739857273446</v>
      </c>
      <c r="DZ107" s="40"/>
      <c r="EA107" s="40"/>
      <c r="EB107" s="42">
        <v>16299</v>
      </c>
      <c r="EC107" s="42">
        <v>15073</v>
      </c>
      <c r="ED107" s="42">
        <v>14232</v>
      </c>
      <c r="EE107" s="42">
        <v>1193</v>
      </c>
      <c r="EF107" s="41">
        <v>572</v>
      </c>
      <c r="EG107" s="41">
        <v>1416</v>
      </c>
      <c r="EH107" s="40">
        <v>2643</v>
      </c>
      <c r="EI107" s="41">
        <v>3555</v>
      </c>
      <c r="EJ107" s="41">
        <v>4074</v>
      </c>
      <c r="EK107" s="41">
        <v>220</v>
      </c>
      <c r="EL107" s="41">
        <v>60</v>
      </c>
      <c r="EM107" s="41">
        <v>29</v>
      </c>
      <c r="EN107" s="40"/>
      <c r="EO107" s="40"/>
      <c r="EP107" s="40"/>
      <c r="EQ107" s="40"/>
      <c r="ER107" s="40"/>
      <c r="ES107" s="40">
        <v>470</v>
      </c>
      <c r="ET107" s="40">
        <f>SUM(EL107:ES107)</f>
        <v>559</v>
      </c>
      <c r="EU107" s="40">
        <f>SUM(EE107:EK107)+ET107</f>
        <v>14232</v>
      </c>
      <c r="EV107" s="40"/>
      <c r="EW107" s="45">
        <f t="shared" si="138"/>
        <v>0.08382518268690275</v>
      </c>
      <c r="EX107" s="44">
        <f t="shared" si="139"/>
        <v>0.040191118605958406</v>
      </c>
      <c r="EY107" s="44">
        <f t="shared" si="140"/>
        <v>0.09949409780775717</v>
      </c>
      <c r="EZ107" s="46">
        <f t="shared" si="141"/>
        <v>0.18570826306913996</v>
      </c>
      <c r="FA107" s="57">
        <f t="shared" si="142"/>
        <v>0.24978920741989882</v>
      </c>
      <c r="FB107" s="57">
        <f t="shared" si="143"/>
        <v>0.286256323777403</v>
      </c>
      <c r="FC107" s="57">
        <f t="shared" si="144"/>
        <v>0.015458122540753232</v>
      </c>
      <c r="FD107" s="57">
        <f t="shared" si="145"/>
        <v>0.0042158516020236085</v>
      </c>
      <c r="FE107" s="57">
        <f t="shared" si="146"/>
        <v>0.002037661607644744</v>
      </c>
      <c r="FF107" s="47">
        <f t="shared" si="147"/>
        <v>0</v>
      </c>
      <c r="FG107" s="47">
        <f t="shared" si="148"/>
        <v>0</v>
      </c>
      <c r="FH107" s="47">
        <f t="shared" si="149"/>
        <v>0</v>
      </c>
      <c r="FI107" s="47">
        <f t="shared" si="150"/>
        <v>0</v>
      </c>
      <c r="FJ107" s="47">
        <f t="shared" si="151"/>
        <v>0</v>
      </c>
      <c r="FK107" s="47">
        <f t="shared" si="152"/>
        <v>0.033024170882518265</v>
      </c>
      <c r="FL107" s="47">
        <f>SUM(FD107:FK107)</f>
        <v>0.03927768409218662</v>
      </c>
      <c r="FM107" s="47">
        <f>SUM(EW107:FK107)</f>
        <v>0.9999999999999999</v>
      </c>
      <c r="FN107" s="47">
        <f t="shared" si="116"/>
        <v>0.32300449690837546</v>
      </c>
      <c r="FO107" s="47"/>
      <c r="FP107" s="45">
        <f t="shared" si="153"/>
        <v>0.040191118605958406</v>
      </c>
      <c r="FQ107" s="44">
        <f t="shared" si="154"/>
        <v>0.24978920741989882</v>
      </c>
      <c r="FR107" s="44">
        <f t="shared" si="155"/>
        <v>0.033024170882518265</v>
      </c>
      <c r="FS107" s="46">
        <f t="shared" si="156"/>
        <v>0.32300449690837546</v>
      </c>
      <c r="FT107" s="44">
        <f t="shared" si="157"/>
        <v>0.09949409780775717</v>
      </c>
      <c r="FU107" s="44">
        <f t="shared" si="158"/>
        <v>0.18570826306913996</v>
      </c>
      <c r="FV107" s="44">
        <f t="shared" si="159"/>
        <v>0.286256323777403</v>
      </c>
      <c r="FW107" s="44">
        <f t="shared" si="160"/>
        <v>0.08382518268690275</v>
      </c>
      <c r="FX107" s="44">
        <f t="shared" si="161"/>
        <v>0.015458122540753232</v>
      </c>
      <c r="FY107" s="46">
        <f t="shared" si="127"/>
        <v>0.006253513209668354</v>
      </c>
      <c r="FZ107" s="46">
        <f>SUM(FS107:FY107)</f>
        <v>0.9999999999999999</v>
      </c>
      <c r="GA107" s="84"/>
      <c r="GB107" s="45">
        <f t="shared" si="117"/>
        <v>-0.038932129687250364</v>
      </c>
      <c r="GC107" s="44">
        <f t="shared" si="118"/>
        <v>0.029667037100100047</v>
      </c>
      <c r="GD107" s="44">
        <f t="shared" si="119"/>
        <v>-0.03704410076678106</v>
      </c>
      <c r="GE107" s="46">
        <f t="shared" si="120"/>
        <v>-0.04630919335393141</v>
      </c>
      <c r="GF107" s="44">
        <f t="shared" si="121"/>
        <v>-0.008590702767161978</v>
      </c>
      <c r="GG107" s="44">
        <f t="shared" si="122"/>
        <v>0.02789295584671811</v>
      </c>
      <c r="GH107" s="44">
        <f t="shared" si="123"/>
        <v>-0.00918025545364265</v>
      </c>
      <c r="GI107" s="44">
        <f t="shared" si="124"/>
        <v>0.026261402593478395</v>
      </c>
      <c r="GJ107" s="44">
        <f t="shared" si="125"/>
        <v>0.009205876762815753</v>
      </c>
      <c r="GK107" s="46">
        <f t="shared" si="126"/>
        <v>0.0007199163717237222</v>
      </c>
      <c r="GL107" s="47"/>
      <c r="GM107" s="40"/>
      <c r="GN107" s="46">
        <f t="shared" si="128"/>
        <v>-0.07597623045403143</v>
      </c>
      <c r="GO107" s="46">
        <v>0.029667037100100047</v>
      </c>
      <c r="GP107" s="46">
        <f t="shared" si="129"/>
        <v>-0.04630919335393138</v>
      </c>
    </row>
    <row r="108" spans="1:198" ht="12" hidden="1" outlineLevel="1" collapsed="1">
      <c r="A108" s="3">
        <v>191</v>
      </c>
      <c r="B108" s="1">
        <v>192</v>
      </c>
      <c r="D108" s="1">
        <v>208</v>
      </c>
      <c r="E108" s="7" t="s">
        <v>128</v>
      </c>
      <c r="F108" s="6" t="s">
        <v>129</v>
      </c>
      <c r="G108" s="8">
        <v>39281</v>
      </c>
      <c r="H108" s="9">
        <v>36270</v>
      </c>
      <c r="I108" s="10">
        <v>33605</v>
      </c>
      <c r="J108" s="6"/>
      <c r="K108" s="9">
        <v>3056</v>
      </c>
      <c r="L108" s="9"/>
      <c r="M108" s="9"/>
      <c r="N108" s="6">
        <v>3056</v>
      </c>
      <c r="O108" s="9">
        <v>6469</v>
      </c>
      <c r="P108" s="9">
        <v>3362</v>
      </c>
      <c r="Q108" s="9"/>
      <c r="R108" s="9">
        <v>9831</v>
      </c>
      <c r="S108" s="6">
        <v>12887</v>
      </c>
      <c r="T108" s="8"/>
      <c r="U108" s="9">
        <v>4977</v>
      </c>
      <c r="V108" s="9"/>
      <c r="W108" s="10"/>
      <c r="X108" s="9">
        <v>4977</v>
      </c>
      <c r="Y108" s="8"/>
      <c r="Z108" s="10">
        <v>4311</v>
      </c>
      <c r="AA108" s="6">
        <v>4311</v>
      </c>
      <c r="AB108" s="9"/>
      <c r="AC108" s="9">
        <v>9697</v>
      </c>
      <c r="AD108" s="6">
        <v>9697</v>
      </c>
      <c r="AE108" s="8"/>
      <c r="AF108" s="10">
        <v>1363</v>
      </c>
      <c r="AG108" s="6">
        <v>1363</v>
      </c>
      <c r="AH108" s="9">
        <v>55</v>
      </c>
      <c r="AI108" s="9">
        <v>227</v>
      </c>
      <c r="AJ108" s="9"/>
      <c r="AK108" s="9"/>
      <c r="AL108" s="6">
        <v>282</v>
      </c>
      <c r="AM108" s="8"/>
      <c r="AN108" s="9"/>
      <c r="AO108" s="9"/>
      <c r="AP108" s="9"/>
      <c r="AQ108" s="10">
        <v>88</v>
      </c>
      <c r="AR108" s="10">
        <v>88</v>
      </c>
      <c r="AS108" s="9"/>
      <c r="AT108" s="12">
        <v>0.0909388483856569</v>
      </c>
      <c r="AU108" s="11">
        <v>0.19250111590537122</v>
      </c>
      <c r="AV108" s="11">
        <v>0.10004463621484898</v>
      </c>
      <c r="AW108" s="13">
        <f t="shared" si="135"/>
        <v>0.3834846005058771</v>
      </c>
      <c r="AX108" s="11">
        <v>0.1481029608689183</v>
      </c>
      <c r="AY108" s="11">
        <v>0.12828448147597082</v>
      </c>
      <c r="AZ108" s="11">
        <v>0.2885582502603779</v>
      </c>
      <c r="BA108" s="11">
        <v>0.04055944055944056</v>
      </c>
      <c r="BB108" s="11">
        <v>0.006754947180479095</v>
      </c>
      <c r="BC108" s="13">
        <f t="shared" si="94"/>
        <v>0.004255319148936176</v>
      </c>
      <c r="BD108" s="13"/>
      <c r="BE108" s="6"/>
      <c r="BF108" s="6"/>
      <c r="BG108" s="9"/>
      <c r="BH108" s="9"/>
      <c r="BI108" s="6">
        <v>34676</v>
      </c>
      <c r="BJ108" s="6"/>
      <c r="BK108" s="9">
        <v>5353</v>
      </c>
      <c r="BL108" s="9">
        <v>7790</v>
      </c>
      <c r="BM108" s="9">
        <v>2428</v>
      </c>
      <c r="BN108" s="9">
        <v>0</v>
      </c>
      <c r="BO108" s="9">
        <v>5314</v>
      </c>
      <c r="BP108" s="9">
        <v>1636</v>
      </c>
      <c r="BQ108" s="9">
        <v>11079</v>
      </c>
      <c r="BR108" s="9">
        <v>566</v>
      </c>
      <c r="BS108" s="9">
        <v>510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6"/>
      <c r="CL108" s="8">
        <v>2428</v>
      </c>
      <c r="CM108" s="10">
        <v>7790</v>
      </c>
      <c r="CN108" s="9">
        <v>10218</v>
      </c>
      <c r="CO108" s="6">
        <v>566</v>
      </c>
      <c r="CP108" s="6">
        <v>510</v>
      </c>
      <c r="CQ108" s="6">
        <f t="shared" si="95"/>
        <v>0</v>
      </c>
      <c r="CR108" s="6">
        <f t="shared" si="96"/>
        <v>0</v>
      </c>
      <c r="CS108" s="9">
        <v>5353</v>
      </c>
      <c r="CT108" s="9">
        <v>5314</v>
      </c>
      <c r="CU108" s="9">
        <v>1636</v>
      </c>
      <c r="CV108" s="9"/>
      <c r="CW108" s="9">
        <v>11079</v>
      </c>
      <c r="CX108" s="6">
        <f t="shared" si="97"/>
        <v>0</v>
      </c>
      <c r="CY108" s="6"/>
      <c r="CZ108" s="66">
        <v>0.07001961010497174</v>
      </c>
      <c r="DA108" s="66">
        <v>0.2246510554850617</v>
      </c>
      <c r="DB108" s="66"/>
      <c r="DC108" s="14">
        <v>0.29467066559003346</v>
      </c>
      <c r="DD108" s="80">
        <v>0.1543718998731111</v>
      </c>
      <c r="DE108" s="66">
        <v>0.15324720267620257</v>
      </c>
      <c r="DF108" s="66">
        <v>0.31950051909101396</v>
      </c>
      <c r="DG108" s="15">
        <v>0.04717960549082939</v>
      </c>
      <c r="DH108" s="66">
        <v>0.016322528550005766</v>
      </c>
      <c r="DI108" s="14"/>
      <c r="DJ108" s="14">
        <v>0.014707578728803784</v>
      </c>
      <c r="DK108" s="80">
        <f t="shared" si="133"/>
        <v>0</v>
      </c>
      <c r="DL108" s="66">
        <f t="shared" si="136"/>
        <v>0</v>
      </c>
      <c r="DM108" s="14">
        <f t="shared" si="99"/>
        <v>0</v>
      </c>
      <c r="DN108" s="9"/>
      <c r="DO108" s="80">
        <v>-0.020919238280685162</v>
      </c>
      <c r="DP108" s="15">
        <v>0.03214993957969048</v>
      </c>
      <c r="DQ108" s="15">
        <f t="shared" si="100"/>
        <v>-0.10004463621484898</v>
      </c>
      <c r="DR108" s="15">
        <f t="shared" si="137"/>
        <v>0.011230701299005316</v>
      </c>
      <c r="DS108" s="14">
        <f t="shared" si="130"/>
        <v>-0.08881393491584366</v>
      </c>
      <c r="DT108" s="15">
        <v>0.009567581369526672</v>
      </c>
      <c r="DU108" s="66">
        <v>0.006268939004192786</v>
      </c>
      <c r="DV108" s="66">
        <v>0.02496272120023174</v>
      </c>
      <c r="DW108" s="66">
        <v>0.006620164931388832</v>
      </c>
      <c r="DX108" s="14"/>
      <c r="DY108" s="15">
        <f t="shared" si="134"/>
        <v>0.030942268830636055</v>
      </c>
      <c r="DZ108" s="6"/>
      <c r="EA108" s="6"/>
      <c r="EB108" s="8">
        <f>EB109</f>
        <v>40124</v>
      </c>
      <c r="EC108" s="8">
        <f aca="true" t="shared" si="163" ref="EC108:ES108">EC109</f>
        <v>37223</v>
      </c>
      <c r="ED108" s="8">
        <f t="shared" si="163"/>
        <v>34828</v>
      </c>
      <c r="EE108" s="8">
        <f t="shared" si="163"/>
        <v>1739</v>
      </c>
      <c r="EF108" s="9">
        <f t="shared" si="163"/>
        <v>1632</v>
      </c>
      <c r="EG108" s="9">
        <f t="shared" si="163"/>
        <v>5277</v>
      </c>
      <c r="EH108" s="6">
        <f t="shared" si="163"/>
        <v>6420</v>
      </c>
      <c r="EI108" s="9">
        <f t="shared" si="163"/>
        <v>9208</v>
      </c>
      <c r="EJ108" s="9">
        <f t="shared" si="163"/>
        <v>8267</v>
      </c>
      <c r="EK108" s="9">
        <f t="shared" si="163"/>
        <v>475</v>
      </c>
      <c r="EL108" s="9">
        <f t="shared" si="163"/>
        <v>155</v>
      </c>
      <c r="EM108" s="9">
        <f t="shared" si="163"/>
        <v>49</v>
      </c>
      <c r="EN108" s="6">
        <f t="shared" si="163"/>
        <v>0</v>
      </c>
      <c r="EO108" s="6">
        <f t="shared" si="163"/>
        <v>0</v>
      </c>
      <c r="EP108" s="6">
        <f t="shared" si="163"/>
        <v>0</v>
      </c>
      <c r="EQ108" s="6">
        <f t="shared" si="163"/>
        <v>0</v>
      </c>
      <c r="ER108" s="6">
        <f t="shared" si="163"/>
        <v>0</v>
      </c>
      <c r="ES108" s="6">
        <f t="shared" si="163"/>
        <v>1606</v>
      </c>
      <c r="ET108" s="6">
        <f>SUM(EL108:ES108)</f>
        <v>1810</v>
      </c>
      <c r="EU108" s="6">
        <f>SUM(EE108:EK108)+ET108</f>
        <v>34828</v>
      </c>
      <c r="EV108" s="6"/>
      <c r="EW108" s="12">
        <f t="shared" si="138"/>
        <v>0.049931089927644424</v>
      </c>
      <c r="EX108" s="11">
        <f t="shared" si="139"/>
        <v>0.04685884920179166</v>
      </c>
      <c r="EY108" s="11">
        <f t="shared" si="140"/>
        <v>0.15151602159182267</v>
      </c>
      <c r="EZ108" s="13">
        <f t="shared" si="141"/>
        <v>0.18433444355116574</v>
      </c>
      <c r="FA108" s="66">
        <f t="shared" si="142"/>
        <v>0.26438497760422647</v>
      </c>
      <c r="FB108" s="66">
        <f t="shared" si="143"/>
        <v>0.23736648673481106</v>
      </c>
      <c r="FC108" s="66">
        <f t="shared" si="144"/>
        <v>0.013638451820374412</v>
      </c>
      <c r="FD108" s="66">
        <f t="shared" si="145"/>
        <v>0.0044504421729642816</v>
      </c>
      <c r="FE108" s="66">
        <f t="shared" si="146"/>
        <v>0.001406913977259676</v>
      </c>
      <c r="FF108" s="14">
        <f t="shared" si="147"/>
        <v>0</v>
      </c>
      <c r="FG108" s="14">
        <f t="shared" si="148"/>
        <v>0</v>
      </c>
      <c r="FH108" s="14">
        <f t="shared" si="149"/>
        <v>0</v>
      </c>
      <c r="FI108" s="14">
        <f t="shared" si="150"/>
        <v>0</v>
      </c>
      <c r="FJ108" s="14">
        <f t="shared" si="151"/>
        <v>0</v>
      </c>
      <c r="FK108" s="14">
        <f t="shared" si="152"/>
        <v>0.04611232341793959</v>
      </c>
      <c r="FL108" s="14">
        <f>SUM(FD108:FK108)</f>
        <v>0.05196967956816355</v>
      </c>
      <c r="FM108" s="14">
        <f>SUM(EW108:FK108)</f>
        <v>1</v>
      </c>
      <c r="FN108" s="14">
        <f t="shared" si="116"/>
        <v>0.3573561502239577</v>
      </c>
      <c r="FO108" s="14"/>
      <c r="FP108" s="12">
        <f t="shared" si="153"/>
        <v>0.04685884920179166</v>
      </c>
      <c r="FQ108" s="11">
        <f t="shared" si="154"/>
        <v>0.26438497760422647</v>
      </c>
      <c r="FR108" s="11">
        <f t="shared" si="155"/>
        <v>0.04611232341793959</v>
      </c>
      <c r="FS108" s="13">
        <f t="shared" si="156"/>
        <v>0.3573561502239577</v>
      </c>
      <c r="FT108" s="11">
        <f t="shared" si="157"/>
        <v>0.15151602159182267</v>
      </c>
      <c r="FU108" s="11">
        <f t="shared" si="158"/>
        <v>0.18433444355116574</v>
      </c>
      <c r="FV108" s="11">
        <f t="shared" si="159"/>
        <v>0.23736648673481106</v>
      </c>
      <c r="FW108" s="11">
        <f t="shared" si="160"/>
        <v>0.049931089927644424</v>
      </c>
      <c r="FX108" s="11">
        <f t="shared" si="161"/>
        <v>0.013638451820374412</v>
      </c>
      <c r="FY108" s="13">
        <f t="shared" si="127"/>
        <v>0.005857356150223959</v>
      </c>
      <c r="FZ108" s="13">
        <f>SUM(FS108:FY108)</f>
        <v>0.9999999999999999</v>
      </c>
      <c r="GA108" s="80"/>
      <c r="GB108" s="12">
        <f t="shared" si="117"/>
        <v>-0.04407999918386524</v>
      </c>
      <c r="GC108" s="11">
        <f t="shared" si="118"/>
        <v>0.07188386169885524</v>
      </c>
      <c r="GD108" s="11">
        <f t="shared" si="119"/>
        <v>-0.05393231279690939</v>
      </c>
      <c r="GE108" s="13">
        <f t="shared" si="120"/>
        <v>-0.026128450281919402</v>
      </c>
      <c r="GF108" s="11">
        <f t="shared" si="121"/>
        <v>0.003413060722904371</v>
      </c>
      <c r="GG108" s="11">
        <f t="shared" si="122"/>
        <v>0.056049962075194915</v>
      </c>
      <c r="GH108" s="11">
        <f t="shared" si="123"/>
        <v>-0.05119176352556684</v>
      </c>
      <c r="GI108" s="11">
        <f t="shared" si="124"/>
        <v>0.009371649368203866</v>
      </c>
      <c r="GJ108" s="11">
        <f t="shared" si="125"/>
        <v>0.006883504639895317</v>
      </c>
      <c r="GK108" s="13">
        <f t="shared" si="126"/>
        <v>0.001602037001287783</v>
      </c>
      <c r="GL108" s="14"/>
      <c r="GM108" s="6"/>
      <c r="GN108" s="13">
        <f t="shared" si="128"/>
        <v>-0.09801231198077462</v>
      </c>
      <c r="GO108" s="13">
        <v>0.07188386169885524</v>
      </c>
      <c r="GP108" s="13">
        <f t="shared" si="129"/>
        <v>-0.026128450281919374</v>
      </c>
    </row>
    <row r="109" spans="1:198" ht="12" hidden="1" outlineLevel="2">
      <c r="A109" s="3">
        <v>192</v>
      </c>
      <c r="B109" s="1">
        <v>193</v>
      </c>
      <c r="C109" s="1">
        <v>1</v>
      </c>
      <c r="E109" s="147">
        <v>32003</v>
      </c>
      <c r="F109" s="40" t="s">
        <v>130</v>
      </c>
      <c r="G109" s="42">
        <v>39281</v>
      </c>
      <c r="H109" s="41">
        <v>36270</v>
      </c>
      <c r="I109" s="43">
        <v>33605</v>
      </c>
      <c r="J109" s="40"/>
      <c r="K109" s="41">
        <v>3056</v>
      </c>
      <c r="L109" s="41"/>
      <c r="M109" s="41"/>
      <c r="N109" s="40">
        <v>3056</v>
      </c>
      <c r="O109" s="41">
        <v>6469</v>
      </c>
      <c r="P109" s="41">
        <v>3362</v>
      </c>
      <c r="Q109" s="41"/>
      <c r="R109" s="41">
        <v>9831</v>
      </c>
      <c r="S109" s="40">
        <v>12887</v>
      </c>
      <c r="T109" s="42"/>
      <c r="U109" s="41">
        <v>4977</v>
      </c>
      <c r="V109" s="41"/>
      <c r="W109" s="43"/>
      <c r="X109" s="41">
        <v>4977</v>
      </c>
      <c r="Y109" s="42"/>
      <c r="Z109" s="43">
        <v>4311</v>
      </c>
      <c r="AA109" s="40">
        <v>4311</v>
      </c>
      <c r="AB109" s="41"/>
      <c r="AC109" s="41">
        <v>9697</v>
      </c>
      <c r="AD109" s="40">
        <v>9697</v>
      </c>
      <c r="AE109" s="42"/>
      <c r="AF109" s="43">
        <v>1363</v>
      </c>
      <c r="AG109" s="40">
        <v>1363</v>
      </c>
      <c r="AH109" s="41">
        <v>55</v>
      </c>
      <c r="AI109" s="41">
        <v>227</v>
      </c>
      <c r="AJ109" s="41"/>
      <c r="AK109" s="41"/>
      <c r="AL109" s="40">
        <v>282</v>
      </c>
      <c r="AM109" s="42"/>
      <c r="AN109" s="41"/>
      <c r="AO109" s="41"/>
      <c r="AP109" s="41"/>
      <c r="AQ109" s="43">
        <v>88</v>
      </c>
      <c r="AR109" s="43">
        <v>88</v>
      </c>
      <c r="AS109" s="41"/>
      <c r="AT109" s="45">
        <v>0.0909388483856569</v>
      </c>
      <c r="AU109" s="44">
        <v>0.19250111590537122</v>
      </c>
      <c r="AV109" s="44">
        <v>0.10004463621484898</v>
      </c>
      <c r="AW109" s="46">
        <f t="shared" si="135"/>
        <v>0.3834846005058771</v>
      </c>
      <c r="AX109" s="44">
        <v>0.1481029608689183</v>
      </c>
      <c r="AY109" s="44">
        <v>0.12828448147597082</v>
      </c>
      <c r="AZ109" s="44">
        <v>0.2885582502603779</v>
      </c>
      <c r="BA109" s="44">
        <v>0.04055944055944056</v>
      </c>
      <c r="BB109" s="44">
        <v>0.006754947180479095</v>
      </c>
      <c r="BC109" s="46">
        <f t="shared" si="94"/>
        <v>0.004255319148936176</v>
      </c>
      <c r="BD109" s="46"/>
      <c r="BE109" s="40"/>
      <c r="BF109" s="40"/>
      <c r="BG109" s="18"/>
      <c r="BH109" s="18"/>
      <c r="BI109" s="19">
        <v>34676</v>
      </c>
      <c r="BJ109" s="40"/>
      <c r="BK109" s="18">
        <v>5353</v>
      </c>
      <c r="BL109" s="18">
        <v>7790</v>
      </c>
      <c r="BM109" s="18">
        <v>2428</v>
      </c>
      <c r="BN109" s="18">
        <v>0</v>
      </c>
      <c r="BO109" s="18">
        <v>5314</v>
      </c>
      <c r="BP109" s="18">
        <v>1636</v>
      </c>
      <c r="BQ109" s="18">
        <v>11079</v>
      </c>
      <c r="BR109" s="18">
        <v>566</v>
      </c>
      <c r="BS109" s="18">
        <v>510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9"/>
      <c r="CL109" s="17">
        <v>2428</v>
      </c>
      <c r="CM109" s="20">
        <v>7790</v>
      </c>
      <c r="CN109" s="18">
        <v>10218</v>
      </c>
      <c r="CO109" s="19">
        <v>566</v>
      </c>
      <c r="CP109" s="19">
        <v>510</v>
      </c>
      <c r="CQ109" s="19">
        <f t="shared" si="95"/>
        <v>0</v>
      </c>
      <c r="CR109" s="19">
        <f t="shared" si="96"/>
        <v>0</v>
      </c>
      <c r="CS109" s="18">
        <v>5353</v>
      </c>
      <c r="CT109" s="18">
        <v>5314</v>
      </c>
      <c r="CU109" s="18">
        <v>1636</v>
      </c>
      <c r="CV109" s="18"/>
      <c r="CW109" s="18">
        <v>11079</v>
      </c>
      <c r="CX109" s="19">
        <f t="shared" si="97"/>
        <v>0</v>
      </c>
      <c r="CY109" s="40"/>
      <c r="CZ109" s="58">
        <v>0.07001961010497174</v>
      </c>
      <c r="DA109" s="58">
        <v>0.2246510554850617</v>
      </c>
      <c r="DB109" s="58"/>
      <c r="DC109" s="49">
        <v>0.29467066559003346</v>
      </c>
      <c r="DD109" s="82">
        <v>0.1543718998731111</v>
      </c>
      <c r="DE109" s="58">
        <v>0.15324720267620257</v>
      </c>
      <c r="DF109" s="58">
        <v>0.31950051909101396</v>
      </c>
      <c r="DG109" s="26">
        <v>0.04717960549082939</v>
      </c>
      <c r="DH109" s="58">
        <v>0.016322528550005766</v>
      </c>
      <c r="DI109" s="49"/>
      <c r="DJ109" s="49">
        <v>0.014707578728803784</v>
      </c>
      <c r="DK109" s="82">
        <f t="shared" si="133"/>
        <v>0</v>
      </c>
      <c r="DL109" s="58">
        <f t="shared" si="136"/>
        <v>0</v>
      </c>
      <c r="DM109" s="49">
        <f t="shared" si="99"/>
        <v>0</v>
      </c>
      <c r="DN109" s="41"/>
      <c r="DO109" s="82">
        <v>-0.020919238280685162</v>
      </c>
      <c r="DP109" s="26">
        <v>0.03214993957969048</v>
      </c>
      <c r="DQ109" s="26">
        <f t="shared" si="100"/>
        <v>-0.10004463621484898</v>
      </c>
      <c r="DR109" s="48">
        <f t="shared" si="137"/>
        <v>0.011230701299005316</v>
      </c>
      <c r="DS109" s="14">
        <f t="shared" si="130"/>
        <v>-0.08881393491584366</v>
      </c>
      <c r="DT109" s="26">
        <v>0.009567581369526672</v>
      </c>
      <c r="DU109" s="58">
        <v>0.006268939004192786</v>
      </c>
      <c r="DV109" s="58">
        <v>0.02496272120023174</v>
      </c>
      <c r="DW109" s="58">
        <v>0.006620164931388832</v>
      </c>
      <c r="DX109" s="49"/>
      <c r="DY109" s="26">
        <f t="shared" si="134"/>
        <v>0.030942268830636055</v>
      </c>
      <c r="DZ109" s="40"/>
      <c r="EA109" s="40"/>
      <c r="EB109" s="42">
        <v>40124</v>
      </c>
      <c r="EC109" s="42">
        <v>37223</v>
      </c>
      <c r="ED109" s="42">
        <v>34828</v>
      </c>
      <c r="EE109" s="42">
        <v>1739</v>
      </c>
      <c r="EF109" s="41">
        <v>1632</v>
      </c>
      <c r="EG109" s="41">
        <v>5277</v>
      </c>
      <c r="EH109" s="40">
        <v>6420</v>
      </c>
      <c r="EI109" s="41">
        <v>9208</v>
      </c>
      <c r="EJ109" s="41">
        <v>8267</v>
      </c>
      <c r="EK109" s="41">
        <v>475</v>
      </c>
      <c r="EL109" s="41">
        <v>155</v>
      </c>
      <c r="EM109" s="41">
        <v>49</v>
      </c>
      <c r="EN109" s="40"/>
      <c r="EO109" s="40"/>
      <c r="EP109" s="40"/>
      <c r="EQ109" s="40"/>
      <c r="ER109" s="40"/>
      <c r="ES109" s="40">
        <v>1606</v>
      </c>
      <c r="ET109" s="40">
        <f>SUM(EL109:ES109)</f>
        <v>1810</v>
      </c>
      <c r="EU109" s="40">
        <f>SUM(EE109:EK109)+ET109</f>
        <v>34828</v>
      </c>
      <c r="EV109" s="40"/>
      <c r="EW109" s="45">
        <f t="shared" si="138"/>
        <v>0.049931089927644424</v>
      </c>
      <c r="EX109" s="44">
        <f t="shared" si="139"/>
        <v>0.04685884920179166</v>
      </c>
      <c r="EY109" s="44">
        <f t="shared" si="140"/>
        <v>0.15151602159182267</v>
      </c>
      <c r="EZ109" s="46">
        <f t="shared" si="141"/>
        <v>0.18433444355116574</v>
      </c>
      <c r="FA109" s="57">
        <f t="shared" si="142"/>
        <v>0.26438497760422647</v>
      </c>
      <c r="FB109" s="57">
        <f t="shared" si="143"/>
        <v>0.23736648673481106</v>
      </c>
      <c r="FC109" s="57">
        <f t="shared" si="144"/>
        <v>0.013638451820374412</v>
      </c>
      <c r="FD109" s="57">
        <f t="shared" si="145"/>
        <v>0.0044504421729642816</v>
      </c>
      <c r="FE109" s="57">
        <f t="shared" si="146"/>
        <v>0.001406913977259676</v>
      </c>
      <c r="FF109" s="47">
        <f t="shared" si="147"/>
        <v>0</v>
      </c>
      <c r="FG109" s="47">
        <f t="shared" si="148"/>
        <v>0</v>
      </c>
      <c r="FH109" s="47">
        <f t="shared" si="149"/>
        <v>0</v>
      </c>
      <c r="FI109" s="47">
        <f t="shared" si="150"/>
        <v>0</v>
      </c>
      <c r="FJ109" s="47">
        <f t="shared" si="151"/>
        <v>0</v>
      </c>
      <c r="FK109" s="47">
        <f t="shared" si="152"/>
        <v>0.04611232341793959</v>
      </c>
      <c r="FL109" s="47">
        <f>SUM(FD109:FK109)</f>
        <v>0.05196967956816355</v>
      </c>
      <c r="FM109" s="47">
        <f>SUM(EW109:FK109)</f>
        <v>1</v>
      </c>
      <c r="FN109" s="47">
        <f t="shared" si="116"/>
        <v>0.3573561502239577</v>
      </c>
      <c r="FO109" s="47"/>
      <c r="FP109" s="45">
        <f t="shared" si="153"/>
        <v>0.04685884920179166</v>
      </c>
      <c r="FQ109" s="44">
        <f t="shared" si="154"/>
        <v>0.26438497760422647</v>
      </c>
      <c r="FR109" s="44">
        <f t="shared" si="155"/>
        <v>0.04611232341793959</v>
      </c>
      <c r="FS109" s="46">
        <f t="shared" si="156"/>
        <v>0.3573561502239577</v>
      </c>
      <c r="FT109" s="44">
        <f t="shared" si="157"/>
        <v>0.15151602159182267</v>
      </c>
      <c r="FU109" s="44">
        <f t="shared" si="158"/>
        <v>0.18433444355116574</v>
      </c>
      <c r="FV109" s="44">
        <f t="shared" si="159"/>
        <v>0.23736648673481106</v>
      </c>
      <c r="FW109" s="44">
        <f t="shared" si="160"/>
        <v>0.049931089927644424</v>
      </c>
      <c r="FX109" s="44">
        <f t="shared" si="161"/>
        <v>0.013638451820374412</v>
      </c>
      <c r="FY109" s="46">
        <f t="shared" si="127"/>
        <v>0.005857356150223959</v>
      </c>
      <c r="FZ109" s="46">
        <f>SUM(FS109:FY109)</f>
        <v>0.9999999999999999</v>
      </c>
      <c r="GA109" s="84"/>
      <c r="GB109" s="45">
        <f t="shared" si="117"/>
        <v>-0.04407999918386524</v>
      </c>
      <c r="GC109" s="44">
        <f t="shared" si="118"/>
        <v>0.07188386169885524</v>
      </c>
      <c r="GD109" s="44">
        <f t="shared" si="119"/>
        <v>-0.05393231279690939</v>
      </c>
      <c r="GE109" s="46">
        <f t="shared" si="120"/>
        <v>-0.026128450281919402</v>
      </c>
      <c r="GF109" s="44">
        <f t="shared" si="121"/>
        <v>0.003413060722904371</v>
      </c>
      <c r="GG109" s="44">
        <f t="shared" si="122"/>
        <v>0.056049962075194915</v>
      </c>
      <c r="GH109" s="44">
        <f t="shared" si="123"/>
        <v>-0.05119176352556684</v>
      </c>
      <c r="GI109" s="44">
        <f t="shared" si="124"/>
        <v>0.009371649368203866</v>
      </c>
      <c r="GJ109" s="44">
        <f t="shared" si="125"/>
        <v>0.006883504639895317</v>
      </c>
      <c r="GK109" s="46">
        <f t="shared" si="126"/>
        <v>0.001602037001287783</v>
      </c>
      <c r="GL109" s="47"/>
      <c r="GM109" s="40"/>
      <c r="GN109" s="46">
        <f t="shared" si="128"/>
        <v>-0.09801231198077462</v>
      </c>
      <c r="GO109" s="46">
        <v>0.07188386169885524</v>
      </c>
      <c r="GP109" s="46">
        <f t="shared" si="129"/>
        <v>-0.026128450281919374</v>
      </c>
    </row>
    <row r="110" spans="1:198" ht="12" hidden="1" outlineLevel="1" collapsed="1">
      <c r="A110" s="3">
        <v>198</v>
      </c>
      <c r="B110" s="1">
        <v>199</v>
      </c>
      <c r="D110" s="1">
        <v>214</v>
      </c>
      <c r="E110" s="7" t="s">
        <v>131</v>
      </c>
      <c r="F110" s="6" t="s">
        <v>132</v>
      </c>
      <c r="G110" s="8">
        <v>81651</v>
      </c>
      <c r="H110" s="9">
        <v>74802</v>
      </c>
      <c r="I110" s="10">
        <v>69568</v>
      </c>
      <c r="J110" s="6"/>
      <c r="K110" s="9">
        <v>6370</v>
      </c>
      <c r="L110" s="9"/>
      <c r="M110" s="9"/>
      <c r="N110" s="6">
        <v>6370</v>
      </c>
      <c r="O110" s="9">
        <v>13844</v>
      </c>
      <c r="P110" s="9">
        <v>5051</v>
      </c>
      <c r="Q110" s="9"/>
      <c r="R110" s="9">
        <v>18895</v>
      </c>
      <c r="S110" s="6">
        <v>25265</v>
      </c>
      <c r="T110" s="8"/>
      <c r="U110" s="9">
        <v>8848</v>
      </c>
      <c r="V110" s="9"/>
      <c r="W110" s="10"/>
      <c r="X110" s="9">
        <v>8848</v>
      </c>
      <c r="Y110" s="8"/>
      <c r="Z110" s="10">
        <v>9871</v>
      </c>
      <c r="AA110" s="6">
        <v>9871</v>
      </c>
      <c r="AB110" s="9"/>
      <c r="AC110" s="9">
        <v>21252</v>
      </c>
      <c r="AD110" s="6">
        <v>21252</v>
      </c>
      <c r="AE110" s="8"/>
      <c r="AF110" s="10">
        <v>3438</v>
      </c>
      <c r="AG110" s="6">
        <v>3438</v>
      </c>
      <c r="AH110" s="9">
        <v>118</v>
      </c>
      <c r="AI110" s="9">
        <v>574</v>
      </c>
      <c r="AJ110" s="9"/>
      <c r="AK110" s="9"/>
      <c r="AL110" s="6">
        <v>692</v>
      </c>
      <c r="AM110" s="8"/>
      <c r="AN110" s="9"/>
      <c r="AO110" s="9"/>
      <c r="AP110" s="9"/>
      <c r="AQ110" s="10">
        <v>202</v>
      </c>
      <c r="AR110" s="10">
        <v>202</v>
      </c>
      <c r="AS110" s="9"/>
      <c r="AT110" s="12">
        <v>0.09156508739650414</v>
      </c>
      <c r="AU110" s="11">
        <v>0.19899954001839926</v>
      </c>
      <c r="AV110" s="11">
        <v>0.07260522079116835</v>
      </c>
      <c r="AW110" s="13">
        <f t="shared" si="135"/>
        <v>0.3631698482060718</v>
      </c>
      <c r="AX110" s="11">
        <v>0.12718491260349585</v>
      </c>
      <c r="AY110" s="11">
        <v>0.14188994940202393</v>
      </c>
      <c r="AZ110" s="11">
        <v>0.30548528058877644</v>
      </c>
      <c r="BA110" s="11">
        <v>0.04941927322907084</v>
      </c>
      <c r="BB110" s="11">
        <v>0.008250919963201472</v>
      </c>
      <c r="BC110" s="13">
        <f t="shared" si="94"/>
        <v>0.004599816007359703</v>
      </c>
      <c r="BD110" s="13"/>
      <c r="BE110" s="6"/>
      <c r="BF110" s="6"/>
      <c r="BG110" s="9"/>
      <c r="BH110" s="9"/>
      <c r="BI110" s="6">
        <v>68923</v>
      </c>
      <c r="BJ110" s="6"/>
      <c r="BK110" s="9">
        <v>10139</v>
      </c>
      <c r="BL110" s="9">
        <v>13289</v>
      </c>
      <c r="BM110" s="9">
        <v>5759</v>
      </c>
      <c r="BN110" s="9">
        <v>0</v>
      </c>
      <c r="BO110" s="9">
        <v>10247</v>
      </c>
      <c r="BP110" s="9">
        <v>4468</v>
      </c>
      <c r="BQ110" s="9">
        <v>22884</v>
      </c>
      <c r="BR110" s="9">
        <v>1016</v>
      </c>
      <c r="BS110" s="9">
        <v>1121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6"/>
      <c r="CL110" s="8">
        <v>5759</v>
      </c>
      <c r="CM110" s="10">
        <v>13289</v>
      </c>
      <c r="CN110" s="9">
        <v>19048</v>
      </c>
      <c r="CO110" s="6">
        <v>1016</v>
      </c>
      <c r="CP110" s="6">
        <v>1121</v>
      </c>
      <c r="CQ110" s="6">
        <f t="shared" si="95"/>
        <v>0</v>
      </c>
      <c r="CR110" s="6">
        <f t="shared" si="96"/>
        <v>0</v>
      </c>
      <c r="CS110" s="9">
        <v>10139</v>
      </c>
      <c r="CT110" s="9">
        <v>10247</v>
      </c>
      <c r="CU110" s="9">
        <v>4468</v>
      </c>
      <c r="CV110" s="9"/>
      <c r="CW110" s="9">
        <v>22884</v>
      </c>
      <c r="CX110" s="6">
        <f t="shared" si="97"/>
        <v>0</v>
      </c>
      <c r="CY110" s="6"/>
      <c r="CZ110" s="66">
        <v>0.0835570128984519</v>
      </c>
      <c r="DA110" s="66">
        <v>0.19280936697473994</v>
      </c>
      <c r="DB110" s="66"/>
      <c r="DC110" s="14">
        <v>0.27636637987319185</v>
      </c>
      <c r="DD110" s="80">
        <v>0.147106190966731</v>
      </c>
      <c r="DE110" s="66">
        <v>0.1486731570012913</v>
      </c>
      <c r="DF110" s="66">
        <v>0.3320226919896116</v>
      </c>
      <c r="DG110" s="15">
        <v>0.06482596520755045</v>
      </c>
      <c r="DH110" s="66">
        <v>0.014741087880678438</v>
      </c>
      <c r="DI110" s="14"/>
      <c r="DJ110" s="14">
        <v>0.016264527080945404</v>
      </c>
      <c r="DK110" s="80">
        <f t="shared" si="133"/>
        <v>0</v>
      </c>
      <c r="DL110" s="66">
        <f t="shared" si="136"/>
        <v>0</v>
      </c>
      <c r="DM110" s="14">
        <f t="shared" si="99"/>
        <v>0</v>
      </c>
      <c r="DN110" s="9"/>
      <c r="DO110" s="80">
        <v>-0.008008074498052242</v>
      </c>
      <c r="DP110" s="15">
        <v>-0.006190173043659319</v>
      </c>
      <c r="DQ110" s="15">
        <f t="shared" si="100"/>
        <v>-0.07260522079116835</v>
      </c>
      <c r="DR110" s="15">
        <f t="shared" si="137"/>
        <v>-0.014198247541711562</v>
      </c>
      <c r="DS110" s="14">
        <f t="shared" si="130"/>
        <v>-0.08680346833287991</v>
      </c>
      <c r="DT110" s="15">
        <v>0.006490167917476966</v>
      </c>
      <c r="DU110" s="66">
        <v>0.01992127836323515</v>
      </c>
      <c r="DV110" s="66">
        <v>0.006783207599267371</v>
      </c>
      <c r="DW110" s="66">
        <v>0.01540669197847961</v>
      </c>
      <c r="DX110" s="14"/>
      <c r="DY110" s="15">
        <f t="shared" si="134"/>
        <v>0.026537411400835154</v>
      </c>
      <c r="DZ110" s="6"/>
      <c r="EA110" s="6"/>
      <c r="EB110" s="8">
        <f>SUM(EB111:EB116)</f>
        <v>82254</v>
      </c>
      <c r="EC110" s="8">
        <f>SUM(EC111:EC116)</f>
        <v>75802</v>
      </c>
      <c r="ED110" s="8">
        <f>SUM(ED111:ED116)</f>
        <v>70932</v>
      </c>
      <c r="EE110" s="8">
        <f>SUM(EE111:EE116)</f>
        <v>4589</v>
      </c>
      <c r="EF110" s="9">
        <f>SUM(EF111:EF116)</f>
        <v>3363</v>
      </c>
      <c r="EG110" s="9">
        <f>SUM(EG111:EG116)</f>
        <v>10960</v>
      </c>
      <c r="EH110" s="6">
        <f>SUM(EH111:EH116)</f>
        <v>13036</v>
      </c>
      <c r="EI110" s="9">
        <f>SUM(EI111:EI116)</f>
        <v>17703</v>
      </c>
      <c r="EJ110" s="9">
        <f>SUM(EJ111:EJ116)</f>
        <v>17581</v>
      </c>
      <c r="EK110" s="9">
        <f>SUM(EK111:EK116)</f>
        <v>1167</v>
      </c>
      <c r="EL110" s="9">
        <f>SUM(EL111:EL116)</f>
        <v>294</v>
      </c>
      <c r="EM110" s="9">
        <f>SUM(EM111:EM116)</f>
        <v>165</v>
      </c>
      <c r="EN110" s="6">
        <f>SUM(EN111:EN116)</f>
        <v>0</v>
      </c>
      <c r="EO110" s="6">
        <f>SUM(EO111:EO116)</f>
        <v>0</v>
      </c>
      <c r="EP110" s="6">
        <f>SUM(EP111:EP116)</f>
        <v>0</v>
      </c>
      <c r="EQ110" s="6">
        <f>SUM(EQ111:EQ116)</f>
        <v>0</v>
      </c>
      <c r="ER110" s="6">
        <f>SUM(ER111:ER116)</f>
        <v>0</v>
      </c>
      <c r="ES110" s="6">
        <f>SUM(ES111:ES116)</f>
        <v>2074</v>
      </c>
      <c r="ET110" s="6">
        <f>SUM(EL110:ES110)</f>
        <v>2533</v>
      </c>
      <c r="EU110" s="6">
        <f>SUM(EE110:EK110)+ET110</f>
        <v>70932</v>
      </c>
      <c r="EV110" s="6"/>
      <c r="EW110" s="12">
        <f t="shared" si="138"/>
        <v>0.06469576495798793</v>
      </c>
      <c r="EX110" s="11">
        <f t="shared" si="139"/>
        <v>0.04741160548130604</v>
      </c>
      <c r="EY110" s="11">
        <f t="shared" si="140"/>
        <v>0.15451418259741725</v>
      </c>
      <c r="EZ110" s="13">
        <f t="shared" si="141"/>
        <v>0.18378165003101563</v>
      </c>
      <c r="FA110" s="66">
        <f t="shared" si="142"/>
        <v>0.24957705971916766</v>
      </c>
      <c r="FB110" s="66">
        <f t="shared" si="143"/>
        <v>0.2478571025771161</v>
      </c>
      <c r="FC110" s="66">
        <f t="shared" si="144"/>
        <v>0.016452376924378277</v>
      </c>
      <c r="FD110" s="66">
        <f t="shared" si="145"/>
        <v>0.004144814752156996</v>
      </c>
      <c r="FE110" s="66">
        <f t="shared" si="146"/>
        <v>0.0023261715445779055</v>
      </c>
      <c r="FF110" s="14">
        <f t="shared" si="147"/>
        <v>0</v>
      </c>
      <c r="FG110" s="14">
        <f t="shared" si="148"/>
        <v>0</v>
      </c>
      <c r="FH110" s="14">
        <f t="shared" si="149"/>
        <v>0</v>
      </c>
      <c r="FI110" s="14">
        <f t="shared" si="150"/>
        <v>0</v>
      </c>
      <c r="FJ110" s="14">
        <f t="shared" si="151"/>
        <v>0</v>
      </c>
      <c r="FK110" s="14">
        <f t="shared" si="152"/>
        <v>0.02923927141487622</v>
      </c>
      <c r="FL110" s="14">
        <f>SUM(FD110:FK110)</f>
        <v>0.03571025771161112</v>
      </c>
      <c r="FM110" s="14">
        <f>SUM(EW110:FK110)</f>
        <v>1</v>
      </c>
      <c r="FN110" s="14">
        <f t="shared" si="116"/>
        <v>0.3262279366153499</v>
      </c>
      <c r="FO110" s="14"/>
      <c r="FP110" s="12">
        <f t="shared" si="153"/>
        <v>0.04741160548130604</v>
      </c>
      <c r="FQ110" s="11">
        <f t="shared" si="154"/>
        <v>0.24957705971916766</v>
      </c>
      <c r="FR110" s="11">
        <f t="shared" si="155"/>
        <v>0.02923927141487622</v>
      </c>
      <c r="FS110" s="13">
        <f t="shared" si="156"/>
        <v>0.3262279366153499</v>
      </c>
      <c r="FT110" s="11">
        <f t="shared" si="157"/>
        <v>0.15451418259741725</v>
      </c>
      <c r="FU110" s="11">
        <f t="shared" si="158"/>
        <v>0.18378165003101563</v>
      </c>
      <c r="FV110" s="11">
        <f t="shared" si="159"/>
        <v>0.2478571025771161</v>
      </c>
      <c r="FW110" s="11">
        <f t="shared" si="160"/>
        <v>0.06469576495798793</v>
      </c>
      <c r="FX110" s="11">
        <f t="shared" si="161"/>
        <v>0.016452376924378277</v>
      </c>
      <c r="FY110" s="13">
        <f t="shared" si="127"/>
        <v>0.0064709862967348986</v>
      </c>
      <c r="FZ110" s="13">
        <f>SUM(FS110:FY110)</f>
        <v>1</v>
      </c>
      <c r="GA110" s="80"/>
      <c r="GB110" s="12">
        <f t="shared" si="117"/>
        <v>-0.0441534819151981</v>
      </c>
      <c r="GC110" s="11">
        <f t="shared" si="118"/>
        <v>0.0505775197007684</v>
      </c>
      <c r="GD110" s="11">
        <f t="shared" si="119"/>
        <v>-0.04336594937629213</v>
      </c>
      <c r="GE110" s="13">
        <f t="shared" si="120"/>
        <v>-0.03694191159072191</v>
      </c>
      <c r="GF110" s="11">
        <f t="shared" si="121"/>
        <v>0.027329269993921407</v>
      </c>
      <c r="GG110" s="11">
        <f t="shared" si="122"/>
        <v>0.041891700628991696</v>
      </c>
      <c r="GH110" s="11">
        <f t="shared" si="123"/>
        <v>-0.05762817801166034</v>
      </c>
      <c r="GI110" s="11">
        <f t="shared" si="124"/>
        <v>0.01527649172891709</v>
      </c>
      <c r="GJ110" s="11">
        <f t="shared" si="125"/>
        <v>0.008201456961176804</v>
      </c>
      <c r="GK110" s="13">
        <f t="shared" si="126"/>
        <v>0.0018711702893751958</v>
      </c>
      <c r="GL110" s="14"/>
      <c r="GM110" s="6"/>
      <c r="GN110" s="13">
        <f t="shared" si="128"/>
        <v>-0.08751943129149023</v>
      </c>
      <c r="GO110" s="13">
        <v>0.0505775197007684</v>
      </c>
      <c r="GP110" s="13">
        <f t="shared" si="129"/>
        <v>-0.036941911590721827</v>
      </c>
    </row>
    <row r="111" spans="1:198" ht="12" hidden="1" outlineLevel="2">
      <c r="A111" s="3">
        <v>199</v>
      </c>
      <c r="B111" s="1">
        <v>200</v>
      </c>
      <c r="C111" s="1">
        <v>1</v>
      </c>
      <c r="E111" s="147">
        <v>33011</v>
      </c>
      <c r="F111" s="40" t="s">
        <v>133</v>
      </c>
      <c r="G111" s="42">
        <v>33571</v>
      </c>
      <c r="H111" s="41">
        <v>30571</v>
      </c>
      <c r="I111" s="43">
        <v>28598</v>
      </c>
      <c r="J111" s="40"/>
      <c r="K111" s="41">
        <v>2577</v>
      </c>
      <c r="L111" s="41"/>
      <c r="M111" s="41"/>
      <c r="N111" s="40">
        <v>2577</v>
      </c>
      <c r="O111" s="41">
        <v>5617</v>
      </c>
      <c r="P111" s="41">
        <v>2058</v>
      </c>
      <c r="Q111" s="41"/>
      <c r="R111" s="41">
        <v>7675</v>
      </c>
      <c r="S111" s="40">
        <v>10252</v>
      </c>
      <c r="T111" s="42"/>
      <c r="U111" s="41">
        <v>3191</v>
      </c>
      <c r="V111" s="41"/>
      <c r="W111" s="43"/>
      <c r="X111" s="41">
        <v>3191</v>
      </c>
      <c r="Y111" s="42"/>
      <c r="Z111" s="43">
        <v>3643</v>
      </c>
      <c r="AA111" s="40">
        <v>3643</v>
      </c>
      <c r="AB111" s="41"/>
      <c r="AC111" s="41">
        <v>9751</v>
      </c>
      <c r="AD111" s="40">
        <v>9751</v>
      </c>
      <c r="AE111" s="42"/>
      <c r="AF111" s="43">
        <v>1424</v>
      </c>
      <c r="AG111" s="40">
        <v>1424</v>
      </c>
      <c r="AH111" s="41">
        <v>37</v>
      </c>
      <c r="AI111" s="41">
        <v>222</v>
      </c>
      <c r="AJ111" s="41"/>
      <c r="AK111" s="41"/>
      <c r="AL111" s="40">
        <v>259</v>
      </c>
      <c r="AM111" s="42"/>
      <c r="AN111" s="41"/>
      <c r="AO111" s="41"/>
      <c r="AP111" s="41"/>
      <c r="AQ111" s="43">
        <v>78</v>
      </c>
      <c r="AR111" s="43">
        <v>78</v>
      </c>
      <c r="AS111" s="41"/>
      <c r="AT111" s="45">
        <v>0.09011119658717393</v>
      </c>
      <c r="AU111" s="44">
        <v>0.19641233652702986</v>
      </c>
      <c r="AV111" s="44">
        <v>0.07196307434086299</v>
      </c>
      <c r="AW111" s="46">
        <f t="shared" si="135"/>
        <v>0.3584866074550668</v>
      </c>
      <c r="AX111" s="44">
        <v>0.11158122945660535</v>
      </c>
      <c r="AY111" s="44">
        <v>0.12738653052661025</v>
      </c>
      <c r="AZ111" s="44">
        <v>0.3409678998531366</v>
      </c>
      <c r="BA111" s="44">
        <v>0.04979369186656409</v>
      </c>
      <c r="BB111" s="44">
        <v>0.007762780614028953</v>
      </c>
      <c r="BC111" s="46">
        <f t="shared" si="94"/>
        <v>0.004021260227987988</v>
      </c>
      <c r="BD111" s="46"/>
      <c r="BE111" s="40"/>
      <c r="BF111" s="40"/>
      <c r="BG111" s="18"/>
      <c r="BH111" s="18"/>
      <c r="BI111" s="19">
        <v>28572</v>
      </c>
      <c r="BJ111" s="40"/>
      <c r="BK111" s="18">
        <v>3982</v>
      </c>
      <c r="BL111" s="18">
        <v>4578</v>
      </c>
      <c r="BM111" s="18">
        <v>2564</v>
      </c>
      <c r="BN111" s="18">
        <v>0</v>
      </c>
      <c r="BO111" s="18">
        <v>4244</v>
      </c>
      <c r="BP111" s="18">
        <v>1952</v>
      </c>
      <c r="BQ111" s="18">
        <v>10253</v>
      </c>
      <c r="BR111" s="18">
        <v>467</v>
      </c>
      <c r="BS111" s="18">
        <v>532</v>
      </c>
      <c r="BT111" s="18">
        <v>0</v>
      </c>
      <c r="BU111" s="18">
        <v>0</v>
      </c>
      <c r="BV111" s="18">
        <v>0</v>
      </c>
      <c r="BW111" s="18">
        <v>0</v>
      </c>
      <c r="BX111" s="18">
        <v>0</v>
      </c>
      <c r="BY111" s="18">
        <v>0</v>
      </c>
      <c r="BZ111" s="18">
        <v>0</v>
      </c>
      <c r="CA111" s="18">
        <v>0</v>
      </c>
      <c r="CB111" s="18">
        <v>0</v>
      </c>
      <c r="CC111" s="18">
        <v>0</v>
      </c>
      <c r="CD111" s="18">
        <v>0</v>
      </c>
      <c r="CE111" s="18">
        <v>0</v>
      </c>
      <c r="CF111" s="18">
        <v>0</v>
      </c>
      <c r="CG111" s="18">
        <v>0</v>
      </c>
      <c r="CH111" s="18">
        <v>0</v>
      </c>
      <c r="CI111" s="18">
        <v>0</v>
      </c>
      <c r="CJ111" s="18">
        <v>0</v>
      </c>
      <c r="CK111" s="19"/>
      <c r="CL111" s="17">
        <v>2564</v>
      </c>
      <c r="CM111" s="20">
        <v>4578</v>
      </c>
      <c r="CN111" s="18">
        <v>7142</v>
      </c>
      <c r="CO111" s="19">
        <v>467</v>
      </c>
      <c r="CP111" s="19">
        <v>532</v>
      </c>
      <c r="CQ111" s="19">
        <f t="shared" si="95"/>
        <v>0</v>
      </c>
      <c r="CR111" s="19">
        <f t="shared" si="96"/>
        <v>0</v>
      </c>
      <c r="CS111" s="18">
        <v>3982</v>
      </c>
      <c r="CT111" s="18">
        <v>4244</v>
      </c>
      <c r="CU111" s="18">
        <v>1952</v>
      </c>
      <c r="CV111" s="18"/>
      <c r="CW111" s="18">
        <v>10253</v>
      </c>
      <c r="CX111" s="19">
        <f t="shared" si="97"/>
        <v>0</v>
      </c>
      <c r="CY111" s="40"/>
      <c r="CZ111" s="58">
        <v>0.08973820523589528</v>
      </c>
      <c r="DA111" s="58">
        <v>0.16022679546409072</v>
      </c>
      <c r="DB111" s="58"/>
      <c r="DC111" s="49">
        <v>0.249965000699986</v>
      </c>
      <c r="DD111" s="82">
        <v>0.1393672126557469</v>
      </c>
      <c r="DE111" s="58">
        <v>0.1485370292594148</v>
      </c>
      <c r="DF111" s="58">
        <v>0.3588478230435391</v>
      </c>
      <c r="DG111" s="26">
        <v>0.06831863362732746</v>
      </c>
      <c r="DH111" s="58">
        <v>0.01634467310653787</v>
      </c>
      <c r="DI111" s="49"/>
      <c r="DJ111" s="49">
        <v>0.018619627607447852</v>
      </c>
      <c r="DK111" s="82">
        <f t="shared" si="133"/>
        <v>0</v>
      </c>
      <c r="DL111" s="58">
        <f t="shared" si="136"/>
        <v>0</v>
      </c>
      <c r="DM111" s="49">
        <f t="shared" si="99"/>
        <v>0</v>
      </c>
      <c r="DN111" s="41"/>
      <c r="DO111" s="82">
        <v>-0.00037299135127864813</v>
      </c>
      <c r="DP111" s="26">
        <v>-0.03618554106293914</v>
      </c>
      <c r="DQ111" s="26">
        <f t="shared" si="100"/>
        <v>-0.07196307434086299</v>
      </c>
      <c r="DR111" s="48">
        <f t="shared" si="137"/>
        <v>-0.03655853241421779</v>
      </c>
      <c r="DS111" s="14">
        <f t="shared" si="130"/>
        <v>-0.10852160675508078</v>
      </c>
      <c r="DT111" s="26">
        <v>0.008581892492508916</v>
      </c>
      <c r="DU111" s="58">
        <v>0.027785983199141537</v>
      </c>
      <c r="DV111" s="58">
        <v>0.021150498732804557</v>
      </c>
      <c r="DW111" s="58">
        <v>0.018524941760763365</v>
      </c>
      <c r="DX111" s="49"/>
      <c r="DY111" s="26">
        <f t="shared" si="134"/>
        <v>0.017879923190402547</v>
      </c>
      <c r="DZ111" s="40"/>
      <c r="EA111" s="40"/>
      <c r="EB111" s="42">
        <v>33939</v>
      </c>
      <c r="EC111" s="42">
        <v>30932</v>
      </c>
      <c r="ED111" s="42">
        <v>29007</v>
      </c>
      <c r="EE111" s="42">
        <v>2060</v>
      </c>
      <c r="EF111" s="41">
        <v>1362</v>
      </c>
      <c r="EG111" s="41">
        <v>3634</v>
      </c>
      <c r="EH111" s="40">
        <v>5078</v>
      </c>
      <c r="EI111" s="41">
        <v>7632</v>
      </c>
      <c r="EJ111" s="41">
        <v>7670</v>
      </c>
      <c r="EK111" s="41">
        <v>512</v>
      </c>
      <c r="EL111" s="41">
        <v>136</v>
      </c>
      <c r="EM111" s="41">
        <v>65</v>
      </c>
      <c r="EN111" s="40"/>
      <c r="EO111" s="40"/>
      <c r="EP111" s="40"/>
      <c r="EQ111" s="40"/>
      <c r="ER111" s="40"/>
      <c r="ES111" s="40">
        <v>858</v>
      </c>
      <c r="ET111" s="40">
        <f>SUM(EL111:ES111)</f>
        <v>1059</v>
      </c>
      <c r="EU111" s="40">
        <f>SUM(EE111:EK111)+ET111</f>
        <v>29007</v>
      </c>
      <c r="EV111" s="40"/>
      <c r="EW111" s="45">
        <f t="shared" si="138"/>
        <v>0.07101734064191402</v>
      </c>
      <c r="EX111" s="44">
        <f t="shared" si="139"/>
        <v>0.046954183472954804</v>
      </c>
      <c r="EY111" s="44">
        <f t="shared" si="140"/>
        <v>0.1252801048022891</v>
      </c>
      <c r="EZ111" s="46">
        <f t="shared" si="141"/>
        <v>0.17506119212603855</v>
      </c>
      <c r="FA111" s="57">
        <f t="shared" si="142"/>
        <v>0.26310890474713</v>
      </c>
      <c r="FB111" s="57">
        <f t="shared" si="143"/>
        <v>0.2644189333609129</v>
      </c>
      <c r="FC111" s="57">
        <f t="shared" si="144"/>
        <v>0.017650911848864068</v>
      </c>
      <c r="FD111" s="57">
        <f t="shared" si="145"/>
        <v>0.004688523459854518</v>
      </c>
      <c r="FE111" s="57">
        <f t="shared" si="146"/>
        <v>0.0022408384183128212</v>
      </c>
      <c r="FF111" s="47">
        <f t="shared" si="147"/>
        <v>0</v>
      </c>
      <c r="FG111" s="47">
        <f t="shared" si="148"/>
        <v>0</v>
      </c>
      <c r="FH111" s="47">
        <f t="shared" si="149"/>
        <v>0</v>
      </c>
      <c r="FI111" s="47">
        <f t="shared" si="150"/>
        <v>0</v>
      </c>
      <c r="FJ111" s="47">
        <f t="shared" si="151"/>
        <v>0</v>
      </c>
      <c r="FK111" s="47">
        <f t="shared" si="152"/>
        <v>0.02957906712172924</v>
      </c>
      <c r="FL111" s="47">
        <f>SUM(FD111:FK111)</f>
        <v>0.03650842899989658</v>
      </c>
      <c r="FM111" s="47">
        <f>SUM(EW111:FK111)</f>
        <v>0.9999999999999999</v>
      </c>
      <c r="FN111" s="47">
        <f t="shared" si="116"/>
        <v>0.3396421553418141</v>
      </c>
      <c r="FO111" s="47"/>
      <c r="FP111" s="45">
        <f t="shared" si="153"/>
        <v>0.046954183472954804</v>
      </c>
      <c r="FQ111" s="44">
        <f t="shared" si="154"/>
        <v>0.26310890474713</v>
      </c>
      <c r="FR111" s="44">
        <f t="shared" si="155"/>
        <v>0.02957906712172924</v>
      </c>
      <c r="FS111" s="46">
        <f t="shared" si="156"/>
        <v>0.3396421553418141</v>
      </c>
      <c r="FT111" s="44">
        <f t="shared" si="157"/>
        <v>0.1252801048022891</v>
      </c>
      <c r="FU111" s="44">
        <f t="shared" si="158"/>
        <v>0.17506119212603855</v>
      </c>
      <c r="FV111" s="44">
        <f t="shared" si="159"/>
        <v>0.2644189333609129</v>
      </c>
      <c r="FW111" s="44">
        <f t="shared" si="160"/>
        <v>0.07101734064191402</v>
      </c>
      <c r="FX111" s="44">
        <f t="shared" si="161"/>
        <v>0.017650911848864068</v>
      </c>
      <c r="FY111" s="46">
        <f t="shared" si="127"/>
        <v>0.006929361878167339</v>
      </c>
      <c r="FZ111" s="46">
        <f>SUM(FS111:FY111)</f>
        <v>1</v>
      </c>
      <c r="GA111" s="84"/>
      <c r="GB111" s="45">
        <f t="shared" si="117"/>
        <v>-0.04315701311421912</v>
      </c>
      <c r="GC111" s="44">
        <f t="shared" si="118"/>
        <v>0.06669656822010014</v>
      </c>
      <c r="GD111" s="44">
        <f t="shared" si="119"/>
        <v>-0.042384007219133754</v>
      </c>
      <c r="GE111" s="46">
        <f t="shared" si="120"/>
        <v>-0.018844452113252697</v>
      </c>
      <c r="GF111" s="44">
        <f t="shared" si="121"/>
        <v>0.013698875345683745</v>
      </c>
      <c r="GG111" s="44">
        <f t="shared" si="122"/>
        <v>0.04767466159942829</v>
      </c>
      <c r="GH111" s="44">
        <f t="shared" si="123"/>
        <v>-0.0765489664922237</v>
      </c>
      <c r="GI111" s="44">
        <f t="shared" si="124"/>
        <v>0.021223648775349928</v>
      </c>
      <c r="GJ111" s="44">
        <f t="shared" si="125"/>
        <v>0.009888131234835115</v>
      </c>
      <c r="GK111" s="46">
        <f t="shared" si="126"/>
        <v>0.002908101650179351</v>
      </c>
      <c r="GL111" s="47"/>
      <c r="GM111" s="40"/>
      <c r="GN111" s="46">
        <f t="shared" si="128"/>
        <v>-0.08554102033335287</v>
      </c>
      <c r="GO111" s="46">
        <v>0.06669656822010014</v>
      </c>
      <c r="GP111" s="46">
        <f t="shared" si="129"/>
        <v>-0.018844452113252724</v>
      </c>
    </row>
    <row r="112" spans="1:198" ht="12" hidden="1" outlineLevel="2">
      <c r="A112" s="3">
        <v>202</v>
      </c>
      <c r="B112" s="1">
        <v>203</v>
      </c>
      <c r="C112" s="1">
        <v>1</v>
      </c>
      <c r="E112" s="147">
        <v>33016</v>
      </c>
      <c r="F112" s="40" t="s">
        <v>134</v>
      </c>
      <c r="G112" s="42">
        <v>6587</v>
      </c>
      <c r="H112" s="41">
        <v>6149</v>
      </c>
      <c r="I112" s="43">
        <v>5667</v>
      </c>
      <c r="J112" s="40"/>
      <c r="K112" s="41">
        <v>506</v>
      </c>
      <c r="L112" s="41"/>
      <c r="M112" s="41"/>
      <c r="N112" s="40">
        <v>506</v>
      </c>
      <c r="O112" s="41">
        <v>1112</v>
      </c>
      <c r="P112" s="41">
        <v>454</v>
      </c>
      <c r="Q112" s="41"/>
      <c r="R112" s="41">
        <v>1566</v>
      </c>
      <c r="S112" s="40">
        <v>2072</v>
      </c>
      <c r="T112" s="42"/>
      <c r="U112" s="41">
        <v>769</v>
      </c>
      <c r="V112" s="41"/>
      <c r="W112" s="43"/>
      <c r="X112" s="41">
        <v>769</v>
      </c>
      <c r="Y112" s="42"/>
      <c r="Z112" s="43">
        <v>637</v>
      </c>
      <c r="AA112" s="40">
        <v>637</v>
      </c>
      <c r="AB112" s="41"/>
      <c r="AC112" s="41">
        <v>1754</v>
      </c>
      <c r="AD112" s="40">
        <v>1754</v>
      </c>
      <c r="AE112" s="42"/>
      <c r="AF112" s="43">
        <v>340</v>
      </c>
      <c r="AG112" s="40">
        <v>340</v>
      </c>
      <c r="AH112" s="41">
        <v>16</v>
      </c>
      <c r="AI112" s="41">
        <v>54</v>
      </c>
      <c r="AJ112" s="41"/>
      <c r="AK112" s="41"/>
      <c r="AL112" s="40">
        <v>70</v>
      </c>
      <c r="AM112" s="42"/>
      <c r="AN112" s="41"/>
      <c r="AO112" s="41"/>
      <c r="AP112" s="41"/>
      <c r="AQ112" s="43">
        <v>25</v>
      </c>
      <c r="AR112" s="43">
        <v>25</v>
      </c>
      <c r="AS112" s="41"/>
      <c r="AT112" s="45">
        <v>0.08928886536086113</v>
      </c>
      <c r="AU112" s="44">
        <v>0.19622375154402683</v>
      </c>
      <c r="AV112" s="44">
        <v>0.08011293453326275</v>
      </c>
      <c r="AW112" s="46">
        <f t="shared" si="135"/>
        <v>0.3656255514381507</v>
      </c>
      <c r="AX112" s="44">
        <v>0.13569790012352215</v>
      </c>
      <c r="AY112" s="44">
        <v>0.11240515263808011</v>
      </c>
      <c r="AZ112" s="44">
        <v>0.3095112052232222</v>
      </c>
      <c r="BA112" s="44">
        <v>0.05999647079583554</v>
      </c>
      <c r="BB112" s="44">
        <v>0.009528851244044468</v>
      </c>
      <c r="BC112" s="46">
        <f t="shared" si="94"/>
        <v>0.007234868537144834</v>
      </c>
      <c r="BD112" s="46"/>
      <c r="BE112" s="40"/>
      <c r="BF112" s="40"/>
      <c r="BG112" s="18"/>
      <c r="BH112" s="18"/>
      <c r="BI112" s="19">
        <v>5684</v>
      </c>
      <c r="BJ112" s="40"/>
      <c r="BK112" s="18">
        <v>729</v>
      </c>
      <c r="BL112" s="18">
        <v>1187</v>
      </c>
      <c r="BM112" s="18">
        <v>479</v>
      </c>
      <c r="BN112" s="18">
        <v>0</v>
      </c>
      <c r="BO112" s="18">
        <v>731</v>
      </c>
      <c r="BP112" s="18">
        <v>473</v>
      </c>
      <c r="BQ112" s="18">
        <v>1833</v>
      </c>
      <c r="BR112" s="18">
        <v>135</v>
      </c>
      <c r="BS112" s="18">
        <v>117</v>
      </c>
      <c r="BT112" s="18">
        <v>0</v>
      </c>
      <c r="BU112" s="18">
        <v>0</v>
      </c>
      <c r="BV112" s="18">
        <v>0</v>
      </c>
      <c r="BW112" s="18">
        <v>0</v>
      </c>
      <c r="BX112" s="18">
        <v>0</v>
      </c>
      <c r="BY112" s="18">
        <v>0</v>
      </c>
      <c r="BZ112" s="18">
        <v>0</v>
      </c>
      <c r="CA112" s="18">
        <v>0</v>
      </c>
      <c r="CB112" s="18">
        <v>0</v>
      </c>
      <c r="CC112" s="18">
        <v>0</v>
      </c>
      <c r="CD112" s="18">
        <v>0</v>
      </c>
      <c r="CE112" s="18">
        <v>0</v>
      </c>
      <c r="CF112" s="18">
        <v>0</v>
      </c>
      <c r="CG112" s="18">
        <v>0</v>
      </c>
      <c r="CH112" s="18">
        <v>0</v>
      </c>
      <c r="CI112" s="18">
        <v>0</v>
      </c>
      <c r="CJ112" s="18">
        <v>0</v>
      </c>
      <c r="CK112" s="19"/>
      <c r="CL112" s="17">
        <v>479</v>
      </c>
      <c r="CM112" s="20">
        <v>1187</v>
      </c>
      <c r="CN112" s="18">
        <v>1666</v>
      </c>
      <c r="CO112" s="19">
        <v>135</v>
      </c>
      <c r="CP112" s="19">
        <v>117</v>
      </c>
      <c r="CQ112" s="19">
        <f t="shared" si="95"/>
        <v>0</v>
      </c>
      <c r="CR112" s="19">
        <f t="shared" si="96"/>
        <v>0</v>
      </c>
      <c r="CS112" s="18">
        <v>729</v>
      </c>
      <c r="CT112" s="18">
        <v>731</v>
      </c>
      <c r="CU112" s="18">
        <v>473</v>
      </c>
      <c r="CV112" s="18"/>
      <c r="CW112" s="18">
        <v>1833</v>
      </c>
      <c r="CX112" s="19">
        <f t="shared" si="97"/>
        <v>0</v>
      </c>
      <c r="CY112" s="40"/>
      <c r="CZ112" s="58">
        <v>0.0842716396903589</v>
      </c>
      <c r="DA112" s="58">
        <v>0.20883180858550315</v>
      </c>
      <c r="DB112" s="58"/>
      <c r="DC112" s="49">
        <v>0.29310344827586204</v>
      </c>
      <c r="DD112" s="82">
        <v>0.12825475017593244</v>
      </c>
      <c r="DE112" s="58">
        <v>0.12860661505981702</v>
      </c>
      <c r="DF112" s="58">
        <v>0.3224841660802252</v>
      </c>
      <c r="DG112" s="26">
        <v>0.08321604503870514</v>
      </c>
      <c r="DH112" s="58">
        <v>0.023750879662209713</v>
      </c>
      <c r="DI112" s="49"/>
      <c r="DJ112" s="49">
        <v>0.020584095707248416</v>
      </c>
      <c r="DK112" s="82">
        <f t="shared" si="133"/>
        <v>0</v>
      </c>
      <c r="DL112" s="58">
        <f t="shared" si="136"/>
        <v>0</v>
      </c>
      <c r="DM112" s="49">
        <f t="shared" si="99"/>
        <v>0</v>
      </c>
      <c r="DN112" s="41"/>
      <c r="DO112" s="82">
        <v>-0.005017225670502223</v>
      </c>
      <c r="DP112" s="26">
        <v>0.012608057041476328</v>
      </c>
      <c r="DQ112" s="26">
        <f t="shared" si="100"/>
        <v>-0.08011293453326275</v>
      </c>
      <c r="DR112" s="48">
        <f t="shared" si="137"/>
        <v>0.007590831370974105</v>
      </c>
      <c r="DS112" s="14">
        <f t="shared" si="130"/>
        <v>-0.07252210316228865</v>
      </c>
      <c r="DT112" s="26">
        <v>0.014222028418165245</v>
      </c>
      <c r="DU112" s="58">
        <v>-0.007443149947589711</v>
      </c>
      <c r="DV112" s="58">
        <v>0.01620146242173691</v>
      </c>
      <c r="DW112" s="58">
        <v>0.0232195742428696</v>
      </c>
      <c r="DX112" s="49"/>
      <c r="DY112" s="26">
        <f t="shared" si="134"/>
        <v>0.012972960857003002</v>
      </c>
      <c r="DZ112" s="40"/>
      <c r="EA112" s="40"/>
      <c r="EB112" s="42">
        <v>6540</v>
      </c>
      <c r="EC112" s="42">
        <v>6182</v>
      </c>
      <c r="ED112" s="42">
        <v>5704</v>
      </c>
      <c r="EE112" s="42">
        <v>439</v>
      </c>
      <c r="EF112" s="41">
        <v>303</v>
      </c>
      <c r="EG112" s="41">
        <v>969</v>
      </c>
      <c r="EH112" s="40">
        <v>846</v>
      </c>
      <c r="EI112" s="41">
        <v>1417</v>
      </c>
      <c r="EJ112" s="41">
        <v>1359</v>
      </c>
      <c r="EK112" s="41">
        <v>113</v>
      </c>
      <c r="EL112" s="41">
        <v>23</v>
      </c>
      <c r="EM112" s="41">
        <v>18</v>
      </c>
      <c r="EN112" s="40"/>
      <c r="EO112" s="40"/>
      <c r="EP112" s="40"/>
      <c r="EQ112" s="40"/>
      <c r="ER112" s="40"/>
      <c r="ES112" s="40">
        <v>217</v>
      </c>
      <c r="ET112" s="40">
        <f>SUM(EL112:ES112)</f>
        <v>258</v>
      </c>
      <c r="EU112" s="40">
        <f>SUM(EE112:EK112)+ET112</f>
        <v>5704</v>
      </c>
      <c r="EV112" s="40"/>
      <c r="EW112" s="45">
        <f t="shared" si="138"/>
        <v>0.07696353436185133</v>
      </c>
      <c r="EX112" s="44">
        <f t="shared" si="139"/>
        <v>0.05312061711079944</v>
      </c>
      <c r="EY112" s="44">
        <f t="shared" si="140"/>
        <v>0.16988078541374474</v>
      </c>
      <c r="EZ112" s="46">
        <f t="shared" si="141"/>
        <v>0.14831697054698456</v>
      </c>
      <c r="FA112" s="57">
        <f t="shared" si="142"/>
        <v>0.24842215988779803</v>
      </c>
      <c r="FB112" s="57">
        <f t="shared" si="143"/>
        <v>0.23825385694249648</v>
      </c>
      <c r="FC112" s="57">
        <f t="shared" si="144"/>
        <v>0.019810659186535764</v>
      </c>
      <c r="FD112" s="57">
        <f t="shared" si="145"/>
        <v>0.004032258064516129</v>
      </c>
      <c r="FE112" s="57">
        <f t="shared" si="146"/>
        <v>0.003155680224403927</v>
      </c>
      <c r="FF112" s="47">
        <f t="shared" si="147"/>
        <v>0</v>
      </c>
      <c r="FG112" s="47">
        <f t="shared" si="148"/>
        <v>0</v>
      </c>
      <c r="FH112" s="47">
        <f t="shared" si="149"/>
        <v>0</v>
      </c>
      <c r="FI112" s="47">
        <f t="shared" si="150"/>
        <v>0</v>
      </c>
      <c r="FJ112" s="47">
        <f t="shared" si="151"/>
        <v>0</v>
      </c>
      <c r="FK112" s="47">
        <f t="shared" si="152"/>
        <v>0.03804347826086957</v>
      </c>
      <c r="FL112" s="47">
        <f>SUM(FD112:FK112)</f>
        <v>0.04523141654978963</v>
      </c>
      <c r="FM112" s="47">
        <f>SUM(EW112:FK112)</f>
        <v>1</v>
      </c>
      <c r="FN112" s="47">
        <f t="shared" si="116"/>
        <v>0.33958625525946706</v>
      </c>
      <c r="FO112" s="47"/>
      <c r="FP112" s="45">
        <f t="shared" si="153"/>
        <v>0.05312061711079944</v>
      </c>
      <c r="FQ112" s="44">
        <f t="shared" si="154"/>
        <v>0.24842215988779803</v>
      </c>
      <c r="FR112" s="44">
        <f t="shared" si="155"/>
        <v>0.03804347826086957</v>
      </c>
      <c r="FS112" s="46">
        <f t="shared" si="156"/>
        <v>0.33958625525946706</v>
      </c>
      <c r="FT112" s="44">
        <f t="shared" si="157"/>
        <v>0.16988078541374474</v>
      </c>
      <c r="FU112" s="44">
        <f t="shared" si="158"/>
        <v>0.14831697054698456</v>
      </c>
      <c r="FV112" s="44">
        <f t="shared" si="159"/>
        <v>0.23825385694249648</v>
      </c>
      <c r="FW112" s="44">
        <f t="shared" si="160"/>
        <v>0.07696353436185133</v>
      </c>
      <c r="FX112" s="44">
        <f t="shared" si="161"/>
        <v>0.019810659186535764</v>
      </c>
      <c r="FY112" s="46">
        <f t="shared" si="127"/>
        <v>0.007187938288920059</v>
      </c>
      <c r="FZ112" s="46">
        <f>SUM(FS112:FY112)</f>
        <v>1</v>
      </c>
      <c r="GA112" s="84"/>
      <c r="GB112" s="45">
        <f t="shared" si="117"/>
        <v>-0.03616824825006169</v>
      </c>
      <c r="GC112" s="44">
        <f t="shared" si="118"/>
        <v>0.05219840834377121</v>
      </c>
      <c r="GD112" s="44">
        <f t="shared" si="119"/>
        <v>-0.04206945627239318</v>
      </c>
      <c r="GE112" s="46">
        <f t="shared" si="120"/>
        <v>-0.026039296178683613</v>
      </c>
      <c r="GF112" s="44">
        <f t="shared" si="121"/>
        <v>0.03418288529022259</v>
      </c>
      <c r="GG112" s="44">
        <f t="shared" si="122"/>
        <v>0.03591181790890445</v>
      </c>
      <c r="GH112" s="44">
        <f t="shared" si="123"/>
        <v>-0.07125734828072569</v>
      </c>
      <c r="GI112" s="44">
        <f t="shared" si="124"/>
        <v>0.016967063566015787</v>
      </c>
      <c r="GJ112" s="44">
        <f t="shared" si="125"/>
        <v>0.010281807942491296</v>
      </c>
      <c r="GK112" s="46">
        <f t="shared" si="126"/>
        <v>-4.693024822477465E-05</v>
      </c>
      <c r="GL112" s="47"/>
      <c r="GM112" s="40"/>
      <c r="GN112" s="46">
        <f t="shared" si="128"/>
        <v>-0.07823770452245488</v>
      </c>
      <c r="GO112" s="46">
        <v>0.05219840834377121</v>
      </c>
      <c r="GP112" s="46">
        <f t="shared" si="129"/>
        <v>-0.02603929617868367</v>
      </c>
    </row>
    <row r="113" spans="1:198" ht="12" hidden="1" outlineLevel="2">
      <c r="A113" s="3">
        <v>205</v>
      </c>
      <c r="B113" s="1">
        <v>206</v>
      </c>
      <c r="C113" s="1">
        <v>1</v>
      </c>
      <c r="E113" s="147">
        <v>33021</v>
      </c>
      <c r="F113" s="40" t="s">
        <v>135</v>
      </c>
      <c r="G113" s="42">
        <v>15442</v>
      </c>
      <c r="H113" s="41">
        <v>14108</v>
      </c>
      <c r="I113" s="43">
        <v>13115</v>
      </c>
      <c r="J113" s="40"/>
      <c r="K113" s="41">
        <v>1135</v>
      </c>
      <c r="L113" s="41"/>
      <c r="M113" s="41"/>
      <c r="N113" s="40">
        <v>1135</v>
      </c>
      <c r="O113" s="41">
        <v>2552</v>
      </c>
      <c r="P113" s="41">
        <v>984</v>
      </c>
      <c r="Q113" s="41"/>
      <c r="R113" s="41">
        <v>3536</v>
      </c>
      <c r="S113" s="40">
        <v>4671</v>
      </c>
      <c r="T113" s="42"/>
      <c r="U113" s="41">
        <v>2479</v>
      </c>
      <c r="V113" s="41"/>
      <c r="W113" s="43"/>
      <c r="X113" s="41">
        <v>2479</v>
      </c>
      <c r="Y113" s="42"/>
      <c r="Z113" s="43">
        <v>1636</v>
      </c>
      <c r="AA113" s="40">
        <v>1636</v>
      </c>
      <c r="AB113" s="41"/>
      <c r="AC113" s="41">
        <v>3570</v>
      </c>
      <c r="AD113" s="40">
        <v>3570</v>
      </c>
      <c r="AE113" s="42"/>
      <c r="AF113" s="43">
        <v>619</v>
      </c>
      <c r="AG113" s="40">
        <v>619</v>
      </c>
      <c r="AH113" s="41">
        <v>20</v>
      </c>
      <c r="AI113" s="41">
        <v>107</v>
      </c>
      <c r="AJ113" s="41"/>
      <c r="AK113" s="41"/>
      <c r="AL113" s="40">
        <v>127</v>
      </c>
      <c r="AM113" s="42"/>
      <c r="AN113" s="41"/>
      <c r="AO113" s="41"/>
      <c r="AP113" s="41"/>
      <c r="AQ113" s="43">
        <v>13</v>
      </c>
      <c r="AR113" s="43">
        <v>13</v>
      </c>
      <c r="AS113" s="41"/>
      <c r="AT113" s="45">
        <v>0.08654212733511246</v>
      </c>
      <c r="AU113" s="44">
        <v>0.19458635150590928</v>
      </c>
      <c r="AV113" s="44">
        <v>0.07502859321387724</v>
      </c>
      <c r="AW113" s="46">
        <f t="shared" si="135"/>
        <v>0.356157072054899</v>
      </c>
      <c r="AX113" s="44">
        <v>0.1890202058711399</v>
      </c>
      <c r="AY113" s="44">
        <v>0.12474266107510484</v>
      </c>
      <c r="AZ113" s="44">
        <v>0.2722073961113229</v>
      </c>
      <c r="BA113" s="44">
        <v>0.0471978650400305</v>
      </c>
      <c r="BB113" s="44">
        <v>0.008158597026305756</v>
      </c>
      <c r="BC113" s="46">
        <f t="shared" si="94"/>
        <v>0.0025162028211971332</v>
      </c>
      <c r="BD113" s="46"/>
      <c r="BE113" s="40"/>
      <c r="BF113" s="40"/>
      <c r="BG113" s="18"/>
      <c r="BH113" s="18"/>
      <c r="BI113" s="19">
        <v>13318</v>
      </c>
      <c r="BJ113" s="40"/>
      <c r="BK113" s="18">
        <v>2990</v>
      </c>
      <c r="BL113" s="18">
        <v>2145</v>
      </c>
      <c r="BM113" s="18">
        <v>965</v>
      </c>
      <c r="BN113" s="18">
        <v>0</v>
      </c>
      <c r="BO113" s="18">
        <v>1203</v>
      </c>
      <c r="BP113" s="18">
        <v>838</v>
      </c>
      <c r="BQ113" s="18">
        <v>4906</v>
      </c>
      <c r="BR113" s="18">
        <v>164</v>
      </c>
      <c r="BS113" s="18">
        <v>107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v>0</v>
      </c>
      <c r="CC113" s="18">
        <v>0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9"/>
      <c r="CL113" s="17">
        <v>965</v>
      </c>
      <c r="CM113" s="20">
        <v>2145</v>
      </c>
      <c r="CN113" s="18">
        <v>3110</v>
      </c>
      <c r="CO113" s="19">
        <v>164</v>
      </c>
      <c r="CP113" s="19">
        <v>107</v>
      </c>
      <c r="CQ113" s="19">
        <f t="shared" si="95"/>
        <v>0</v>
      </c>
      <c r="CR113" s="19">
        <f t="shared" si="96"/>
        <v>0</v>
      </c>
      <c r="CS113" s="18">
        <v>2990</v>
      </c>
      <c r="CT113" s="18">
        <v>1203</v>
      </c>
      <c r="CU113" s="18">
        <v>838</v>
      </c>
      <c r="CV113" s="18"/>
      <c r="CW113" s="18">
        <v>4906</v>
      </c>
      <c r="CX113" s="19">
        <f t="shared" si="97"/>
        <v>0</v>
      </c>
      <c r="CY113" s="40"/>
      <c r="CZ113" s="58">
        <v>0.07245832707613756</v>
      </c>
      <c r="DA113" s="58">
        <v>0.16106021925213995</v>
      </c>
      <c r="DB113" s="58"/>
      <c r="DC113" s="49">
        <v>0.2335185463282775</v>
      </c>
      <c r="DD113" s="82">
        <v>0.22450818441207387</v>
      </c>
      <c r="DE113" s="58">
        <v>0.09032887820994143</v>
      </c>
      <c r="DF113" s="58">
        <v>0.36837362967412524</v>
      </c>
      <c r="DG113" s="26">
        <v>0.06292236071482205</v>
      </c>
      <c r="DH113" s="58">
        <v>0.0123141612854783</v>
      </c>
      <c r="DI113" s="49"/>
      <c r="DJ113" s="49">
        <v>0.008034239375281573</v>
      </c>
      <c r="DK113" s="82">
        <f t="shared" si="133"/>
        <v>0</v>
      </c>
      <c r="DL113" s="58">
        <f t="shared" si="136"/>
        <v>0</v>
      </c>
      <c r="DM113" s="49">
        <f t="shared" si="99"/>
        <v>0</v>
      </c>
      <c r="DN113" s="41"/>
      <c r="DO113" s="82">
        <v>-0.014083800258974905</v>
      </c>
      <c r="DP113" s="26">
        <v>-0.033526132253769325</v>
      </c>
      <c r="DQ113" s="26">
        <f t="shared" si="100"/>
        <v>-0.07502859321387724</v>
      </c>
      <c r="DR113" s="48">
        <f t="shared" si="137"/>
        <v>-0.04760993251274423</v>
      </c>
      <c r="DS113" s="14">
        <f t="shared" si="130"/>
        <v>-0.12263852572662147</v>
      </c>
      <c r="DT113" s="26">
        <v>0.004155564259172543</v>
      </c>
      <c r="DU113" s="58">
        <v>0.03548797854093397</v>
      </c>
      <c r="DV113" s="58">
        <v>-0.03441378286516342</v>
      </c>
      <c r="DW113" s="58">
        <v>0.015724495674791547</v>
      </c>
      <c r="DX113" s="49"/>
      <c r="DY113" s="26">
        <f t="shared" si="134"/>
        <v>0.09616623356280235</v>
      </c>
      <c r="DZ113" s="40"/>
      <c r="EA113" s="40"/>
      <c r="EB113" s="42">
        <v>15528</v>
      </c>
      <c r="EC113" s="42">
        <v>14328</v>
      </c>
      <c r="ED113" s="42">
        <v>13476</v>
      </c>
      <c r="EE113" s="42">
        <v>855</v>
      </c>
      <c r="EF113" s="41">
        <v>614</v>
      </c>
      <c r="EG113" s="41">
        <v>3183</v>
      </c>
      <c r="EH113" s="40">
        <v>2221</v>
      </c>
      <c r="EI113" s="41">
        <v>2918</v>
      </c>
      <c r="EJ113" s="41">
        <v>3128</v>
      </c>
      <c r="EK113" s="41">
        <v>148</v>
      </c>
      <c r="EL113" s="41">
        <v>42</v>
      </c>
      <c r="EM113" s="41">
        <v>20</v>
      </c>
      <c r="EN113" s="40"/>
      <c r="EO113" s="40"/>
      <c r="EP113" s="40"/>
      <c r="EQ113" s="40"/>
      <c r="ER113" s="40"/>
      <c r="ES113" s="40">
        <v>347</v>
      </c>
      <c r="ET113" s="40">
        <f>SUM(EL113:ES113)</f>
        <v>409</v>
      </c>
      <c r="EU113" s="40">
        <f>SUM(EE113:EK113)+ET113</f>
        <v>13476</v>
      </c>
      <c r="EV113" s="40"/>
      <c r="EW113" s="45">
        <f t="shared" si="138"/>
        <v>0.06344612644701692</v>
      </c>
      <c r="EX113" s="44">
        <f t="shared" si="139"/>
        <v>0.04556248144850104</v>
      </c>
      <c r="EY113" s="44">
        <f t="shared" si="140"/>
        <v>0.23619768477292966</v>
      </c>
      <c r="EZ113" s="46">
        <f t="shared" si="141"/>
        <v>0.16481151677055506</v>
      </c>
      <c r="FA113" s="57">
        <f t="shared" si="142"/>
        <v>0.21653309587414662</v>
      </c>
      <c r="FB113" s="57">
        <f t="shared" si="143"/>
        <v>0.23211635500148411</v>
      </c>
      <c r="FC113" s="57">
        <f t="shared" si="144"/>
        <v>0.010982487384980706</v>
      </c>
      <c r="FD113" s="57">
        <f t="shared" si="145"/>
        <v>0.003116651825467498</v>
      </c>
      <c r="FE113" s="57">
        <f t="shared" si="146"/>
        <v>0.0014841199168892847</v>
      </c>
      <c r="FF113" s="47">
        <f t="shared" si="147"/>
        <v>0</v>
      </c>
      <c r="FG113" s="47">
        <f t="shared" si="148"/>
        <v>0</v>
      </c>
      <c r="FH113" s="47">
        <f t="shared" si="149"/>
        <v>0</v>
      </c>
      <c r="FI113" s="47">
        <f t="shared" si="150"/>
        <v>0</v>
      </c>
      <c r="FJ113" s="47">
        <f t="shared" si="151"/>
        <v>0</v>
      </c>
      <c r="FK113" s="47">
        <f t="shared" si="152"/>
        <v>0.02574948055802909</v>
      </c>
      <c r="FL113" s="47">
        <f>SUM(FD113:FK113)</f>
        <v>0.030350252300385874</v>
      </c>
      <c r="FM113" s="47">
        <f>SUM(EW113:FK113)</f>
        <v>0.9999999999999999</v>
      </c>
      <c r="FN113" s="47">
        <f t="shared" si="116"/>
        <v>0.28784505788067677</v>
      </c>
      <c r="FO113" s="47"/>
      <c r="FP113" s="45">
        <f t="shared" si="153"/>
        <v>0.04556248144850104</v>
      </c>
      <c r="FQ113" s="44">
        <f t="shared" si="154"/>
        <v>0.21653309587414662</v>
      </c>
      <c r="FR113" s="44">
        <f t="shared" si="155"/>
        <v>0.02574948055802909</v>
      </c>
      <c r="FS113" s="46">
        <f t="shared" si="156"/>
        <v>0.28784505788067677</v>
      </c>
      <c r="FT113" s="44">
        <f t="shared" si="157"/>
        <v>0.23619768477292966</v>
      </c>
      <c r="FU113" s="44">
        <f t="shared" si="158"/>
        <v>0.16481151677055506</v>
      </c>
      <c r="FV113" s="44">
        <f t="shared" si="159"/>
        <v>0.23211635500148411</v>
      </c>
      <c r="FW113" s="44">
        <f t="shared" si="160"/>
        <v>0.06344612644701692</v>
      </c>
      <c r="FX113" s="44">
        <f t="shared" si="161"/>
        <v>0.010982487384980706</v>
      </c>
      <c r="FY113" s="46">
        <f t="shared" si="127"/>
        <v>0.004600771742356784</v>
      </c>
      <c r="FZ113" s="46">
        <f>SUM(FS113:FY113)</f>
        <v>1</v>
      </c>
      <c r="GA113" s="84"/>
      <c r="GB113" s="45">
        <f t="shared" si="117"/>
        <v>-0.040979645886611425</v>
      </c>
      <c r="GC113" s="44">
        <f t="shared" si="118"/>
        <v>0.021946744368237348</v>
      </c>
      <c r="GD113" s="44">
        <f t="shared" si="119"/>
        <v>-0.049279112655848153</v>
      </c>
      <c r="GE113" s="46">
        <f t="shared" si="120"/>
        <v>-0.06831201417422222</v>
      </c>
      <c r="GF113" s="44">
        <f t="shared" si="121"/>
        <v>0.04717747890178975</v>
      </c>
      <c r="GG113" s="44">
        <f t="shared" si="122"/>
        <v>0.04006885569545021</v>
      </c>
      <c r="GH113" s="44">
        <f t="shared" si="123"/>
        <v>-0.04009104110983877</v>
      </c>
      <c r="GI113" s="44">
        <f t="shared" si="124"/>
        <v>0.016248261406986417</v>
      </c>
      <c r="GJ113" s="44">
        <f t="shared" si="125"/>
        <v>0.00282389035867495</v>
      </c>
      <c r="GK113" s="46">
        <f t="shared" si="126"/>
        <v>0.0020845689211596505</v>
      </c>
      <c r="GL113" s="47"/>
      <c r="GM113" s="40"/>
      <c r="GN113" s="46">
        <f t="shared" si="128"/>
        <v>-0.09025875854245957</v>
      </c>
      <c r="GO113" s="46">
        <v>0.021946744368237348</v>
      </c>
      <c r="GP113" s="46">
        <f t="shared" si="129"/>
        <v>-0.06831201417422222</v>
      </c>
    </row>
    <row r="114" spans="1:198" ht="12" hidden="1" outlineLevel="2">
      <c r="A114" s="3">
        <v>207</v>
      </c>
      <c r="B114" s="1">
        <v>208</v>
      </c>
      <c r="C114" s="1">
        <v>1</v>
      </c>
      <c r="E114" s="147">
        <v>33029</v>
      </c>
      <c r="F114" s="40" t="s">
        <v>136</v>
      </c>
      <c r="G114" s="42">
        <v>13696</v>
      </c>
      <c r="H114" s="41">
        <v>12592</v>
      </c>
      <c r="I114" s="43">
        <v>11601</v>
      </c>
      <c r="J114" s="40"/>
      <c r="K114" s="41">
        <v>1217</v>
      </c>
      <c r="L114" s="41"/>
      <c r="M114" s="41"/>
      <c r="N114" s="40">
        <v>1217</v>
      </c>
      <c r="O114" s="41">
        <v>2268</v>
      </c>
      <c r="P114" s="41">
        <v>730</v>
      </c>
      <c r="Q114" s="41"/>
      <c r="R114" s="41">
        <v>2998</v>
      </c>
      <c r="S114" s="40">
        <v>4215</v>
      </c>
      <c r="T114" s="42"/>
      <c r="U114" s="41">
        <v>1110</v>
      </c>
      <c r="V114" s="41"/>
      <c r="W114" s="43"/>
      <c r="X114" s="41">
        <v>1110</v>
      </c>
      <c r="Y114" s="42"/>
      <c r="Z114" s="43">
        <v>2561</v>
      </c>
      <c r="AA114" s="40">
        <v>2561</v>
      </c>
      <c r="AB114" s="41"/>
      <c r="AC114" s="41">
        <v>2883</v>
      </c>
      <c r="AD114" s="40">
        <v>2883</v>
      </c>
      <c r="AE114" s="42"/>
      <c r="AF114" s="43">
        <v>629</v>
      </c>
      <c r="AG114" s="40">
        <v>629</v>
      </c>
      <c r="AH114" s="41">
        <v>33</v>
      </c>
      <c r="AI114" s="41">
        <v>123</v>
      </c>
      <c r="AJ114" s="41"/>
      <c r="AK114" s="41"/>
      <c r="AL114" s="40">
        <v>156</v>
      </c>
      <c r="AM114" s="42"/>
      <c r="AN114" s="41"/>
      <c r="AO114" s="41"/>
      <c r="AP114" s="41"/>
      <c r="AQ114" s="43">
        <v>47</v>
      </c>
      <c r="AR114" s="43">
        <v>47</v>
      </c>
      <c r="AS114" s="41"/>
      <c r="AT114" s="45">
        <v>0.10490474959055254</v>
      </c>
      <c r="AU114" s="44">
        <v>0.19550038789759502</v>
      </c>
      <c r="AV114" s="44">
        <v>0.06292560986121885</v>
      </c>
      <c r="AW114" s="46">
        <f t="shared" si="135"/>
        <v>0.36333074734936643</v>
      </c>
      <c r="AX114" s="44">
        <v>0.09568140677527799</v>
      </c>
      <c r="AY114" s="44">
        <v>0.2207568313076459</v>
      </c>
      <c r="AZ114" s="44">
        <v>0.24851305921903286</v>
      </c>
      <c r="BA114" s="44">
        <v>0.054219463839324196</v>
      </c>
      <c r="BB114" s="44">
        <v>0.01060253426428756</v>
      </c>
      <c r="BC114" s="46">
        <f t="shared" si="94"/>
        <v>0.006895957245064976</v>
      </c>
      <c r="BD114" s="46"/>
      <c r="BE114" s="40"/>
      <c r="BF114" s="40"/>
      <c r="BG114" s="18"/>
      <c r="BH114" s="18"/>
      <c r="BI114" s="19">
        <v>10475</v>
      </c>
      <c r="BJ114" s="40"/>
      <c r="BK114" s="18">
        <v>1247</v>
      </c>
      <c r="BL114" s="18">
        <v>2291</v>
      </c>
      <c r="BM114" s="18">
        <v>885</v>
      </c>
      <c r="BN114" s="18">
        <v>0</v>
      </c>
      <c r="BO114" s="18">
        <v>2460</v>
      </c>
      <c r="BP114" s="18">
        <v>690</v>
      </c>
      <c r="BQ114" s="18">
        <v>2553</v>
      </c>
      <c r="BR114" s="18">
        <v>136</v>
      </c>
      <c r="BS114" s="18">
        <v>213</v>
      </c>
      <c r="BT114" s="18">
        <v>0</v>
      </c>
      <c r="BU114" s="18">
        <v>0</v>
      </c>
      <c r="BV114" s="18">
        <v>0</v>
      </c>
      <c r="BW114" s="18">
        <v>0</v>
      </c>
      <c r="BX114" s="18">
        <v>0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18">
        <v>0</v>
      </c>
      <c r="CF114" s="18">
        <v>0</v>
      </c>
      <c r="CG114" s="18">
        <v>0</v>
      </c>
      <c r="CH114" s="18">
        <v>0</v>
      </c>
      <c r="CI114" s="18">
        <v>0</v>
      </c>
      <c r="CJ114" s="18">
        <v>0</v>
      </c>
      <c r="CK114" s="19"/>
      <c r="CL114" s="17">
        <v>885</v>
      </c>
      <c r="CM114" s="20">
        <v>2291</v>
      </c>
      <c r="CN114" s="18">
        <v>3176</v>
      </c>
      <c r="CO114" s="19">
        <v>136</v>
      </c>
      <c r="CP114" s="19">
        <v>213</v>
      </c>
      <c r="CQ114" s="19">
        <f t="shared" si="95"/>
        <v>0</v>
      </c>
      <c r="CR114" s="19">
        <f t="shared" si="96"/>
        <v>0</v>
      </c>
      <c r="CS114" s="18">
        <v>1247</v>
      </c>
      <c r="CT114" s="18">
        <v>2460</v>
      </c>
      <c r="CU114" s="18">
        <v>690</v>
      </c>
      <c r="CV114" s="18"/>
      <c r="CW114" s="18">
        <v>2553</v>
      </c>
      <c r="CX114" s="19">
        <f t="shared" si="97"/>
        <v>0</v>
      </c>
      <c r="CY114" s="40"/>
      <c r="CZ114" s="58">
        <v>0.08448687350835322</v>
      </c>
      <c r="DA114" s="58">
        <v>0.21871121718377087</v>
      </c>
      <c r="DB114" s="58"/>
      <c r="DC114" s="49">
        <v>0.3031980906921241</v>
      </c>
      <c r="DD114" s="82">
        <v>0.11904534606205251</v>
      </c>
      <c r="DE114" s="58">
        <v>0.23484486873508353</v>
      </c>
      <c r="DF114" s="58">
        <v>0.24372315035799522</v>
      </c>
      <c r="DG114" s="26">
        <v>0.06587112171837708</v>
      </c>
      <c r="DH114" s="58">
        <v>0.012983293556085919</v>
      </c>
      <c r="DI114" s="49"/>
      <c r="DJ114" s="49">
        <v>0.020334128878281624</v>
      </c>
      <c r="DK114" s="82">
        <f t="shared" si="133"/>
        <v>0</v>
      </c>
      <c r="DL114" s="58">
        <f t="shared" si="136"/>
        <v>0</v>
      </c>
      <c r="DM114" s="49">
        <f t="shared" si="99"/>
        <v>0</v>
      </c>
      <c r="DN114" s="41"/>
      <c r="DO114" s="82">
        <v>-0.02041787608219932</v>
      </c>
      <c r="DP114" s="26">
        <v>0.02321082928617585</v>
      </c>
      <c r="DQ114" s="26">
        <f t="shared" si="100"/>
        <v>-0.06292560986121885</v>
      </c>
      <c r="DR114" s="48">
        <f t="shared" si="137"/>
        <v>0.002792953203976531</v>
      </c>
      <c r="DS114" s="14">
        <f t="shared" si="130"/>
        <v>-0.06013265665724232</v>
      </c>
      <c r="DT114" s="26">
        <v>0.0023807592917983577</v>
      </c>
      <c r="DU114" s="58">
        <v>0.02336393928677452</v>
      </c>
      <c r="DV114" s="58">
        <v>0.014088037427437639</v>
      </c>
      <c r="DW114" s="58">
        <v>0.011651657879052889</v>
      </c>
      <c r="DX114" s="49"/>
      <c r="DY114" s="26">
        <f t="shared" si="134"/>
        <v>-0.0047899088610376395</v>
      </c>
      <c r="DZ114" s="40"/>
      <c r="EA114" s="40"/>
      <c r="EB114" s="42">
        <v>13824</v>
      </c>
      <c r="EC114" s="42">
        <v>12826</v>
      </c>
      <c r="ED114" s="42">
        <v>11980</v>
      </c>
      <c r="EE114" s="42">
        <v>680</v>
      </c>
      <c r="EF114" s="41">
        <v>581</v>
      </c>
      <c r="EG114" s="41">
        <v>1622</v>
      </c>
      <c r="EH114" s="40">
        <v>3080</v>
      </c>
      <c r="EI114" s="41">
        <v>2705</v>
      </c>
      <c r="EJ114" s="41">
        <v>2664</v>
      </c>
      <c r="EK114" s="41">
        <v>277</v>
      </c>
      <c r="EL114" s="41">
        <v>48</v>
      </c>
      <c r="EM114" s="41">
        <v>39</v>
      </c>
      <c r="EN114" s="40"/>
      <c r="EO114" s="40"/>
      <c r="EP114" s="40"/>
      <c r="EQ114" s="40"/>
      <c r="ER114" s="40"/>
      <c r="ES114" s="40">
        <v>284</v>
      </c>
      <c r="ET114" s="40">
        <f>SUM(EL114:ES114)</f>
        <v>371</v>
      </c>
      <c r="EU114" s="40">
        <f>SUM(EE114:EK114)+ET114</f>
        <v>11980</v>
      </c>
      <c r="EV114" s="40"/>
      <c r="EW114" s="45">
        <f t="shared" si="138"/>
        <v>0.05676126878130217</v>
      </c>
      <c r="EX114" s="44">
        <f t="shared" si="139"/>
        <v>0.048497495826377295</v>
      </c>
      <c r="EY114" s="44">
        <f t="shared" si="140"/>
        <v>0.1353923205342237</v>
      </c>
      <c r="EZ114" s="46">
        <f t="shared" si="141"/>
        <v>0.2570951585976628</v>
      </c>
      <c r="FA114" s="57">
        <f t="shared" si="142"/>
        <v>0.22579298831385644</v>
      </c>
      <c r="FB114" s="57">
        <f t="shared" si="143"/>
        <v>0.22237061769616026</v>
      </c>
      <c r="FC114" s="57">
        <f t="shared" si="144"/>
        <v>0.023121869782971618</v>
      </c>
      <c r="FD114" s="57">
        <f t="shared" si="145"/>
        <v>0.004006677796327212</v>
      </c>
      <c r="FE114" s="57">
        <f t="shared" si="146"/>
        <v>0.00325542570951586</v>
      </c>
      <c r="FF114" s="47">
        <f t="shared" si="147"/>
        <v>0</v>
      </c>
      <c r="FG114" s="47">
        <f t="shared" si="148"/>
        <v>0</v>
      </c>
      <c r="FH114" s="47">
        <f t="shared" si="149"/>
        <v>0</v>
      </c>
      <c r="FI114" s="47">
        <f t="shared" si="150"/>
        <v>0</v>
      </c>
      <c r="FJ114" s="47">
        <f t="shared" si="151"/>
        <v>0</v>
      </c>
      <c r="FK114" s="47">
        <f t="shared" si="152"/>
        <v>0.02370617696160267</v>
      </c>
      <c r="FL114" s="47">
        <f>SUM(FD114:FK114)</f>
        <v>0.030968280467445743</v>
      </c>
      <c r="FM114" s="47">
        <f>SUM(EW114:FK114)</f>
        <v>1</v>
      </c>
      <c r="FN114" s="47">
        <f t="shared" si="116"/>
        <v>0.29799666110183637</v>
      </c>
      <c r="FO114" s="47"/>
      <c r="FP114" s="45">
        <f t="shared" si="153"/>
        <v>0.048497495826377295</v>
      </c>
      <c r="FQ114" s="44">
        <f t="shared" si="154"/>
        <v>0.22579298831385644</v>
      </c>
      <c r="FR114" s="44">
        <f t="shared" si="155"/>
        <v>0.02370617696160267</v>
      </c>
      <c r="FS114" s="46">
        <f t="shared" si="156"/>
        <v>0.29799666110183637</v>
      </c>
      <c r="FT114" s="44">
        <f t="shared" si="157"/>
        <v>0.1353923205342237</v>
      </c>
      <c r="FU114" s="44">
        <f t="shared" si="158"/>
        <v>0.2570951585976628</v>
      </c>
      <c r="FV114" s="44">
        <f t="shared" si="159"/>
        <v>0.22237061769616026</v>
      </c>
      <c r="FW114" s="44">
        <f t="shared" si="160"/>
        <v>0.05676126878130217</v>
      </c>
      <c r="FX114" s="44">
        <f t="shared" si="161"/>
        <v>0.023121869782971618</v>
      </c>
      <c r="FY114" s="46">
        <f t="shared" si="127"/>
        <v>0.007262103505843071</v>
      </c>
      <c r="FZ114" s="46">
        <f>SUM(FS114:FY114)</f>
        <v>1</v>
      </c>
      <c r="GA114" s="84"/>
      <c r="GB114" s="45">
        <f t="shared" si="117"/>
        <v>-0.05640725376417525</v>
      </c>
      <c r="GC114" s="44">
        <f t="shared" si="118"/>
        <v>0.030292600416261417</v>
      </c>
      <c r="GD114" s="44">
        <f t="shared" si="119"/>
        <v>-0.039219432899616186</v>
      </c>
      <c r="GE114" s="46">
        <f t="shared" si="120"/>
        <v>-0.06533408624753007</v>
      </c>
      <c r="GF114" s="44">
        <f t="shared" si="121"/>
        <v>0.03971091375894571</v>
      </c>
      <c r="GG114" s="44">
        <f t="shared" si="122"/>
        <v>0.0363383272900169</v>
      </c>
      <c r="GH114" s="44">
        <f t="shared" si="123"/>
        <v>-0.026142441522872595</v>
      </c>
      <c r="GI114" s="44">
        <f t="shared" si="124"/>
        <v>0.0025418049419779765</v>
      </c>
      <c r="GJ114" s="44">
        <f t="shared" si="125"/>
        <v>0.012519335518684057</v>
      </c>
      <c r="GK114" s="46">
        <f t="shared" si="126"/>
        <v>0.0003661462607780948</v>
      </c>
      <c r="GL114" s="47"/>
      <c r="GM114" s="40"/>
      <c r="GN114" s="46">
        <f t="shared" si="128"/>
        <v>-0.09562668666379143</v>
      </c>
      <c r="GO114" s="46">
        <v>0.030292600416261417</v>
      </c>
      <c r="GP114" s="46">
        <f t="shared" si="129"/>
        <v>-0.06533408624753001</v>
      </c>
    </row>
    <row r="115" spans="1:198" ht="12" hidden="1" outlineLevel="2">
      <c r="A115" s="3">
        <v>209</v>
      </c>
      <c r="B115" s="1">
        <v>210</v>
      </c>
      <c r="C115" s="1">
        <v>1</v>
      </c>
      <c r="E115" s="147">
        <v>33037</v>
      </c>
      <c r="F115" s="40" t="s">
        <v>137</v>
      </c>
      <c r="G115" s="42">
        <v>9491</v>
      </c>
      <c r="H115" s="41">
        <v>8721</v>
      </c>
      <c r="I115" s="43">
        <v>8141</v>
      </c>
      <c r="J115" s="40"/>
      <c r="K115" s="41">
        <v>683</v>
      </c>
      <c r="L115" s="41"/>
      <c r="M115" s="41"/>
      <c r="N115" s="40">
        <v>683</v>
      </c>
      <c r="O115" s="41">
        <v>1787</v>
      </c>
      <c r="P115" s="41">
        <v>567</v>
      </c>
      <c r="Q115" s="41"/>
      <c r="R115" s="41">
        <v>2354</v>
      </c>
      <c r="S115" s="40">
        <v>3037</v>
      </c>
      <c r="T115" s="42"/>
      <c r="U115" s="41">
        <v>856</v>
      </c>
      <c r="V115" s="41"/>
      <c r="W115" s="43"/>
      <c r="X115" s="41">
        <v>856</v>
      </c>
      <c r="Y115" s="42"/>
      <c r="Z115" s="43">
        <v>1205</v>
      </c>
      <c r="AA115" s="40">
        <v>1205</v>
      </c>
      <c r="AB115" s="41"/>
      <c r="AC115" s="41">
        <v>2622</v>
      </c>
      <c r="AD115" s="40">
        <v>2622</v>
      </c>
      <c r="AE115" s="42"/>
      <c r="AF115" s="43">
        <v>328</v>
      </c>
      <c r="AG115" s="40">
        <v>328</v>
      </c>
      <c r="AH115" s="41">
        <v>12</v>
      </c>
      <c r="AI115" s="41">
        <v>54</v>
      </c>
      <c r="AJ115" s="41"/>
      <c r="AK115" s="41"/>
      <c r="AL115" s="40">
        <v>66</v>
      </c>
      <c r="AM115" s="42"/>
      <c r="AN115" s="41"/>
      <c r="AO115" s="41"/>
      <c r="AP115" s="41"/>
      <c r="AQ115" s="43">
        <v>27</v>
      </c>
      <c r="AR115" s="43">
        <v>27</v>
      </c>
      <c r="AS115" s="41"/>
      <c r="AT115" s="45">
        <v>0.08389632723252671</v>
      </c>
      <c r="AU115" s="44">
        <v>0.21950620316914385</v>
      </c>
      <c r="AV115" s="44">
        <v>0.06964746345657781</v>
      </c>
      <c r="AW115" s="46">
        <f t="shared" si="135"/>
        <v>0.37304999385824833</v>
      </c>
      <c r="AX115" s="44">
        <v>0.10514678786389878</v>
      </c>
      <c r="AY115" s="44">
        <v>0.14801621422429678</v>
      </c>
      <c r="AZ115" s="44">
        <v>0.3220734553494657</v>
      </c>
      <c r="BA115" s="44">
        <v>0.04028989067682103</v>
      </c>
      <c r="BB115" s="44">
        <v>0.006633091757769316</v>
      </c>
      <c r="BC115" s="46">
        <f t="shared" si="94"/>
        <v>0.0047905662695002516</v>
      </c>
      <c r="BD115" s="46"/>
      <c r="BE115" s="40"/>
      <c r="BF115" s="40"/>
      <c r="BG115" s="18"/>
      <c r="BH115" s="18"/>
      <c r="BI115" s="19">
        <v>8349</v>
      </c>
      <c r="BJ115" s="40"/>
      <c r="BK115" s="18">
        <v>753</v>
      </c>
      <c r="BL115" s="18">
        <v>2481</v>
      </c>
      <c r="BM115" s="18">
        <v>634</v>
      </c>
      <c r="BN115" s="18">
        <v>0</v>
      </c>
      <c r="BO115" s="18">
        <v>1463</v>
      </c>
      <c r="BP115" s="18">
        <v>369</v>
      </c>
      <c r="BQ115" s="18">
        <v>2442</v>
      </c>
      <c r="BR115" s="18">
        <v>85</v>
      </c>
      <c r="BS115" s="18">
        <v>122</v>
      </c>
      <c r="BT115" s="18">
        <v>0</v>
      </c>
      <c r="BU115" s="18">
        <v>0</v>
      </c>
      <c r="BV115" s="18">
        <v>0</v>
      </c>
      <c r="BW115" s="18">
        <v>0</v>
      </c>
      <c r="BX115" s="18">
        <v>0</v>
      </c>
      <c r="BY115" s="18">
        <v>0</v>
      </c>
      <c r="BZ115" s="18">
        <v>0</v>
      </c>
      <c r="CA115" s="18">
        <v>0</v>
      </c>
      <c r="CB115" s="18">
        <v>0</v>
      </c>
      <c r="CC115" s="18">
        <v>0</v>
      </c>
      <c r="CD115" s="18">
        <v>0</v>
      </c>
      <c r="CE115" s="18">
        <v>0</v>
      </c>
      <c r="CF115" s="18">
        <v>0</v>
      </c>
      <c r="CG115" s="18">
        <v>0</v>
      </c>
      <c r="CH115" s="18">
        <v>0</v>
      </c>
      <c r="CI115" s="18">
        <v>0</v>
      </c>
      <c r="CJ115" s="18">
        <v>0</v>
      </c>
      <c r="CK115" s="19"/>
      <c r="CL115" s="17">
        <v>634</v>
      </c>
      <c r="CM115" s="20">
        <v>2481</v>
      </c>
      <c r="CN115" s="18">
        <v>3115</v>
      </c>
      <c r="CO115" s="19">
        <v>85</v>
      </c>
      <c r="CP115" s="19">
        <v>122</v>
      </c>
      <c r="CQ115" s="19">
        <f t="shared" si="95"/>
        <v>0</v>
      </c>
      <c r="CR115" s="19">
        <f t="shared" si="96"/>
        <v>0</v>
      </c>
      <c r="CS115" s="18">
        <v>753</v>
      </c>
      <c r="CT115" s="18">
        <v>1463</v>
      </c>
      <c r="CU115" s="18">
        <v>369</v>
      </c>
      <c r="CV115" s="18"/>
      <c r="CW115" s="18">
        <v>2442</v>
      </c>
      <c r="CX115" s="19">
        <f t="shared" si="97"/>
        <v>0</v>
      </c>
      <c r="CY115" s="40"/>
      <c r="CZ115" s="58">
        <v>0.07593723799257396</v>
      </c>
      <c r="DA115" s="58">
        <v>0.2971613366870284</v>
      </c>
      <c r="DB115" s="58"/>
      <c r="DC115" s="49">
        <v>0.37309857467960234</v>
      </c>
      <c r="DD115" s="82">
        <v>0.09019044196909809</v>
      </c>
      <c r="DE115" s="58">
        <v>0.17523056653491437</v>
      </c>
      <c r="DF115" s="58">
        <v>0.2924901185770751</v>
      </c>
      <c r="DG115" s="26">
        <v>0.04419690980955803</v>
      </c>
      <c r="DH115" s="58">
        <v>0.010180859983231524</v>
      </c>
      <c r="DI115" s="49"/>
      <c r="DJ115" s="49">
        <v>0.01461252844652054</v>
      </c>
      <c r="DK115" s="82">
        <f t="shared" si="133"/>
        <v>0</v>
      </c>
      <c r="DL115" s="58">
        <f t="shared" si="136"/>
        <v>0</v>
      </c>
      <c r="DM115" s="49">
        <f t="shared" si="99"/>
        <v>0</v>
      </c>
      <c r="DN115" s="41"/>
      <c r="DO115" s="82">
        <v>-0.007959089239952755</v>
      </c>
      <c r="DP115" s="26">
        <v>0.07765513351788453</v>
      </c>
      <c r="DQ115" s="26">
        <f t="shared" si="100"/>
        <v>-0.06964746345657781</v>
      </c>
      <c r="DR115" s="48">
        <f t="shared" si="137"/>
        <v>0.06969604427793177</v>
      </c>
      <c r="DS115" s="14">
        <f t="shared" si="130"/>
        <v>4.8580821353963466E-05</v>
      </c>
      <c r="DT115" s="26">
        <v>0.0035477682254622086</v>
      </c>
      <c r="DU115" s="58">
        <v>-0.014956345894800688</v>
      </c>
      <c r="DV115" s="58">
        <v>0.027214352310617584</v>
      </c>
      <c r="DW115" s="58">
        <v>0.003907019132737</v>
      </c>
      <c r="DX115" s="49"/>
      <c r="DY115" s="26">
        <f t="shared" si="134"/>
        <v>-0.02958333677239061</v>
      </c>
      <c r="DZ115" s="40"/>
      <c r="EA115" s="40"/>
      <c r="EB115" s="42">
        <v>9587</v>
      </c>
      <c r="EC115" s="42">
        <v>8903</v>
      </c>
      <c r="ED115" s="42">
        <v>8332</v>
      </c>
      <c r="EE115" s="42">
        <v>425</v>
      </c>
      <c r="EF115" s="41">
        <v>389</v>
      </c>
      <c r="EG115" s="41">
        <v>1065</v>
      </c>
      <c r="EH115" s="40">
        <v>1528</v>
      </c>
      <c r="EI115" s="41">
        <v>2339</v>
      </c>
      <c r="EJ115" s="41">
        <v>2149</v>
      </c>
      <c r="EK115" s="41">
        <v>102</v>
      </c>
      <c r="EL115" s="41">
        <v>37</v>
      </c>
      <c r="EM115" s="41">
        <v>16</v>
      </c>
      <c r="EN115" s="40"/>
      <c r="EO115" s="40"/>
      <c r="EP115" s="40"/>
      <c r="EQ115" s="40"/>
      <c r="ER115" s="40"/>
      <c r="ES115" s="40">
        <v>282</v>
      </c>
      <c r="ET115" s="40">
        <f>SUM(EL115:ES115)</f>
        <v>335</v>
      </c>
      <c r="EU115" s="40">
        <f>SUM(EE115:EK115)+ET115</f>
        <v>8332</v>
      </c>
      <c r="EV115" s="40"/>
      <c r="EW115" s="45">
        <f t="shared" si="138"/>
        <v>0.05100816130580893</v>
      </c>
      <c r="EX115" s="44">
        <f t="shared" si="139"/>
        <v>0.04668746999519923</v>
      </c>
      <c r="EY115" s="44">
        <f t="shared" si="140"/>
        <v>0.12782045127220354</v>
      </c>
      <c r="EZ115" s="46">
        <f t="shared" si="141"/>
        <v>0.18338934229476717</v>
      </c>
      <c r="FA115" s="57">
        <f t="shared" si="142"/>
        <v>0.28072491598655785</v>
      </c>
      <c r="FB115" s="57">
        <f t="shared" si="143"/>
        <v>0.2579212674027844</v>
      </c>
      <c r="FC115" s="57">
        <f t="shared" si="144"/>
        <v>0.012241958713394143</v>
      </c>
      <c r="FD115" s="57">
        <f t="shared" si="145"/>
        <v>0.004440710513682189</v>
      </c>
      <c r="FE115" s="57">
        <f t="shared" si="146"/>
        <v>0.0019203072491598655</v>
      </c>
      <c r="FF115" s="47">
        <f t="shared" si="147"/>
        <v>0</v>
      </c>
      <c r="FG115" s="47">
        <f t="shared" si="148"/>
        <v>0</v>
      </c>
      <c r="FH115" s="47">
        <f t="shared" si="149"/>
        <v>0</v>
      </c>
      <c r="FI115" s="47">
        <f t="shared" si="150"/>
        <v>0</v>
      </c>
      <c r="FJ115" s="47">
        <f t="shared" si="151"/>
        <v>0</v>
      </c>
      <c r="FK115" s="47">
        <f t="shared" si="152"/>
        <v>0.03384541526644263</v>
      </c>
      <c r="FL115" s="47">
        <f>SUM(FD115:FK115)</f>
        <v>0.040206433029284686</v>
      </c>
      <c r="FM115" s="47">
        <f>SUM(EW115:FK115)</f>
        <v>1</v>
      </c>
      <c r="FN115" s="47">
        <f t="shared" si="116"/>
        <v>0.36125780124819973</v>
      </c>
      <c r="FO115" s="47"/>
      <c r="FP115" s="45">
        <f t="shared" si="153"/>
        <v>0.04668746999519923</v>
      </c>
      <c r="FQ115" s="44">
        <f t="shared" si="154"/>
        <v>0.28072491598655785</v>
      </c>
      <c r="FR115" s="44">
        <f t="shared" si="155"/>
        <v>0.03384541526644263</v>
      </c>
      <c r="FS115" s="46">
        <f t="shared" si="156"/>
        <v>0.36125780124819973</v>
      </c>
      <c r="FT115" s="44">
        <f t="shared" si="157"/>
        <v>0.12782045127220354</v>
      </c>
      <c r="FU115" s="44">
        <f t="shared" si="158"/>
        <v>0.18338934229476717</v>
      </c>
      <c r="FV115" s="44">
        <f t="shared" si="159"/>
        <v>0.2579212674027844</v>
      </c>
      <c r="FW115" s="44">
        <f t="shared" si="160"/>
        <v>0.05100816130580893</v>
      </c>
      <c r="FX115" s="44">
        <f t="shared" si="161"/>
        <v>0.012241958713394143</v>
      </c>
      <c r="FY115" s="46">
        <f t="shared" si="127"/>
        <v>0.006361017762842057</v>
      </c>
      <c r="FZ115" s="46">
        <f>SUM(FS115:FY115)</f>
        <v>0.9999999999999999</v>
      </c>
      <c r="GA115" s="84"/>
      <c r="GB115" s="45">
        <f t="shared" si="117"/>
        <v>-0.03720885723732748</v>
      </c>
      <c r="GC115" s="44">
        <f t="shared" si="118"/>
        <v>0.061218712817414006</v>
      </c>
      <c r="GD115" s="44">
        <f t="shared" si="119"/>
        <v>-0.03580204819013518</v>
      </c>
      <c r="GE115" s="46">
        <f t="shared" si="120"/>
        <v>-0.011792192610048602</v>
      </c>
      <c r="GF115" s="44">
        <f t="shared" si="121"/>
        <v>0.02267366340830476</v>
      </c>
      <c r="GG115" s="44">
        <f t="shared" si="122"/>
        <v>0.03537312807047038</v>
      </c>
      <c r="GH115" s="44">
        <f t="shared" si="123"/>
        <v>-0.06415218794668126</v>
      </c>
      <c r="GI115" s="44">
        <f t="shared" si="124"/>
        <v>0.010718270628987898</v>
      </c>
      <c r="GJ115" s="44">
        <f t="shared" si="125"/>
        <v>0.005608866955624827</v>
      </c>
      <c r="GK115" s="46">
        <f t="shared" si="126"/>
        <v>0.0015704514933418054</v>
      </c>
      <c r="GL115" s="47"/>
      <c r="GM115" s="40"/>
      <c r="GN115" s="46">
        <f t="shared" si="128"/>
        <v>-0.07301090542746266</v>
      </c>
      <c r="GO115" s="46">
        <v>0.061218712817414006</v>
      </c>
      <c r="GP115" s="46">
        <f t="shared" si="129"/>
        <v>-0.011792192610048657</v>
      </c>
    </row>
    <row r="116" spans="1:198" ht="12" hidden="1" outlineLevel="2">
      <c r="A116" s="3">
        <v>211</v>
      </c>
      <c r="B116" s="1">
        <v>212</v>
      </c>
      <c r="C116" s="1">
        <v>1</v>
      </c>
      <c r="E116" s="147">
        <v>33041</v>
      </c>
      <c r="F116" s="40" t="s">
        <v>138</v>
      </c>
      <c r="G116" s="42">
        <v>2864</v>
      </c>
      <c r="H116" s="41">
        <v>2661</v>
      </c>
      <c r="I116" s="43">
        <v>2446</v>
      </c>
      <c r="J116" s="40"/>
      <c r="K116" s="41">
        <v>252</v>
      </c>
      <c r="L116" s="41"/>
      <c r="M116" s="41"/>
      <c r="N116" s="40">
        <v>252</v>
      </c>
      <c r="O116" s="41">
        <v>508</v>
      </c>
      <c r="P116" s="41">
        <v>258</v>
      </c>
      <c r="Q116" s="41"/>
      <c r="R116" s="41">
        <v>766</v>
      </c>
      <c r="S116" s="40">
        <v>1018</v>
      </c>
      <c r="T116" s="42"/>
      <c r="U116" s="41">
        <v>443</v>
      </c>
      <c r="V116" s="41"/>
      <c r="W116" s="43"/>
      <c r="X116" s="41">
        <v>443</v>
      </c>
      <c r="Y116" s="42"/>
      <c r="Z116" s="43">
        <v>189</v>
      </c>
      <c r="AA116" s="40">
        <v>189</v>
      </c>
      <c r="AB116" s="41"/>
      <c r="AC116" s="41">
        <v>672</v>
      </c>
      <c r="AD116" s="40">
        <v>672</v>
      </c>
      <c r="AE116" s="42"/>
      <c r="AF116" s="43">
        <v>98</v>
      </c>
      <c r="AG116" s="40">
        <v>98</v>
      </c>
      <c r="AH116" s="41">
        <v>0</v>
      </c>
      <c r="AI116" s="41">
        <v>14</v>
      </c>
      <c r="AJ116" s="41"/>
      <c r="AK116" s="41"/>
      <c r="AL116" s="40">
        <v>14</v>
      </c>
      <c r="AM116" s="42"/>
      <c r="AN116" s="41"/>
      <c r="AO116" s="41"/>
      <c r="AP116" s="41"/>
      <c r="AQ116" s="43">
        <v>12</v>
      </c>
      <c r="AR116" s="43">
        <v>12</v>
      </c>
      <c r="AS116" s="41"/>
      <c r="AT116" s="45">
        <v>0.10302534750613246</v>
      </c>
      <c r="AU116" s="44">
        <v>0.20768601798855274</v>
      </c>
      <c r="AV116" s="44">
        <v>0.1054783319705642</v>
      </c>
      <c r="AW116" s="46">
        <f t="shared" si="135"/>
        <v>0.41618969746524936</v>
      </c>
      <c r="AX116" s="44">
        <v>0.18111201962387571</v>
      </c>
      <c r="AY116" s="44">
        <v>0.07726901062959934</v>
      </c>
      <c r="AZ116" s="44">
        <v>0.2747342600163532</v>
      </c>
      <c r="BA116" s="44">
        <v>0.04006541291905151</v>
      </c>
      <c r="BB116" s="44">
        <v>0.005723630417007359</v>
      </c>
      <c r="BC116" s="46">
        <f t="shared" si="94"/>
        <v>0.004905968928863413</v>
      </c>
      <c r="BD116" s="46"/>
      <c r="BE116" s="40"/>
      <c r="BF116" s="40"/>
      <c r="BG116" s="18"/>
      <c r="BH116" s="18"/>
      <c r="BI116" s="19">
        <v>2525</v>
      </c>
      <c r="BJ116" s="40"/>
      <c r="BK116" s="18">
        <v>438</v>
      </c>
      <c r="BL116" s="18">
        <v>607</v>
      </c>
      <c r="BM116" s="18">
        <v>232</v>
      </c>
      <c r="BN116" s="18">
        <v>0</v>
      </c>
      <c r="BO116" s="18">
        <v>146</v>
      </c>
      <c r="BP116" s="18">
        <v>146</v>
      </c>
      <c r="BQ116" s="18">
        <v>897</v>
      </c>
      <c r="BR116" s="18">
        <v>29</v>
      </c>
      <c r="BS116" s="18">
        <v>30</v>
      </c>
      <c r="BT116" s="18">
        <v>0</v>
      </c>
      <c r="BU116" s="18">
        <v>0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>
        <v>0</v>
      </c>
      <c r="CE116" s="18">
        <v>0</v>
      </c>
      <c r="CF116" s="18">
        <v>0</v>
      </c>
      <c r="CG116" s="18">
        <v>0</v>
      </c>
      <c r="CH116" s="18">
        <v>0</v>
      </c>
      <c r="CI116" s="18">
        <v>0</v>
      </c>
      <c r="CJ116" s="18">
        <v>0</v>
      </c>
      <c r="CK116" s="19"/>
      <c r="CL116" s="17">
        <v>232</v>
      </c>
      <c r="CM116" s="20">
        <v>607</v>
      </c>
      <c r="CN116" s="18">
        <v>839</v>
      </c>
      <c r="CO116" s="19">
        <v>29</v>
      </c>
      <c r="CP116" s="19">
        <v>30</v>
      </c>
      <c r="CQ116" s="19">
        <f t="shared" si="95"/>
        <v>0</v>
      </c>
      <c r="CR116" s="19">
        <f t="shared" si="96"/>
        <v>0</v>
      </c>
      <c r="CS116" s="18">
        <v>438</v>
      </c>
      <c r="CT116" s="18">
        <v>146</v>
      </c>
      <c r="CU116" s="18">
        <v>146</v>
      </c>
      <c r="CV116" s="18"/>
      <c r="CW116" s="18">
        <v>897</v>
      </c>
      <c r="CX116" s="19">
        <f t="shared" si="97"/>
        <v>0</v>
      </c>
      <c r="CY116" s="40"/>
      <c r="CZ116" s="58">
        <v>0.09188118811881188</v>
      </c>
      <c r="DA116" s="58">
        <v>0.2403960396039604</v>
      </c>
      <c r="DB116" s="58"/>
      <c r="DC116" s="49">
        <v>0.3322772277227723</v>
      </c>
      <c r="DD116" s="82">
        <v>0.17346534653465345</v>
      </c>
      <c r="DE116" s="58">
        <v>0.057821782178217825</v>
      </c>
      <c r="DF116" s="58">
        <v>0.35524752475247523</v>
      </c>
      <c r="DG116" s="26">
        <v>0.057821782178217825</v>
      </c>
      <c r="DH116" s="58">
        <v>0.011485148514851485</v>
      </c>
      <c r="DI116" s="49"/>
      <c r="DJ116" s="49">
        <v>0.011881188118811881</v>
      </c>
      <c r="DK116" s="82">
        <f t="shared" si="133"/>
        <v>0</v>
      </c>
      <c r="DL116" s="58">
        <f t="shared" si="136"/>
        <v>0</v>
      </c>
      <c r="DM116" s="49">
        <f t="shared" si="99"/>
        <v>0</v>
      </c>
      <c r="DN116" s="41"/>
      <c r="DO116" s="82">
        <v>-0.011144159387320579</v>
      </c>
      <c r="DP116" s="26">
        <v>0.03271002161540765</v>
      </c>
      <c r="DQ116" s="26">
        <f t="shared" si="100"/>
        <v>-0.1054783319705642</v>
      </c>
      <c r="DR116" s="48">
        <f t="shared" si="137"/>
        <v>0.021565862228087068</v>
      </c>
      <c r="DS116" s="14">
        <f t="shared" si="130"/>
        <v>-0.08391246974247712</v>
      </c>
      <c r="DT116" s="26">
        <v>0.005761518097844126</v>
      </c>
      <c r="DU116" s="58">
        <v>-0.007646673089222261</v>
      </c>
      <c r="DV116" s="58">
        <v>-0.01944722845138152</v>
      </c>
      <c r="DW116" s="58">
        <v>0.017756369259166314</v>
      </c>
      <c r="DX116" s="49"/>
      <c r="DY116" s="26">
        <f t="shared" si="134"/>
        <v>0.08051326473612203</v>
      </c>
      <c r="DZ116" s="40"/>
      <c r="EA116" s="40"/>
      <c r="EB116" s="42">
        <v>2836</v>
      </c>
      <c r="EC116" s="42">
        <v>2631</v>
      </c>
      <c r="ED116" s="42">
        <v>2433</v>
      </c>
      <c r="EE116" s="42">
        <v>130</v>
      </c>
      <c r="EF116" s="41">
        <v>114</v>
      </c>
      <c r="EG116" s="41">
        <v>487</v>
      </c>
      <c r="EH116" s="40">
        <v>283</v>
      </c>
      <c r="EI116" s="41">
        <v>692</v>
      </c>
      <c r="EJ116" s="41">
        <v>611</v>
      </c>
      <c r="EK116" s="41">
        <v>15</v>
      </c>
      <c r="EL116" s="41">
        <v>8</v>
      </c>
      <c r="EM116" s="41">
        <v>7</v>
      </c>
      <c r="EN116" s="40"/>
      <c r="EO116" s="40"/>
      <c r="EP116" s="40"/>
      <c r="EQ116" s="40"/>
      <c r="ER116" s="40"/>
      <c r="ES116" s="40">
        <v>86</v>
      </c>
      <c r="ET116" s="40">
        <f>SUM(EL116:ES116)</f>
        <v>101</v>
      </c>
      <c r="EU116" s="40">
        <f>SUM(EE116:EK116)+ET116</f>
        <v>2433</v>
      </c>
      <c r="EV116" s="40"/>
      <c r="EW116" s="45">
        <f t="shared" si="138"/>
        <v>0.053431976983148374</v>
      </c>
      <c r="EX116" s="44">
        <f t="shared" si="139"/>
        <v>0.0468557336621455</v>
      </c>
      <c r="EY116" s="44">
        <f t="shared" si="140"/>
        <v>0.20016440608302508</v>
      </c>
      <c r="EZ116" s="46">
        <f t="shared" si="141"/>
        <v>0.1163173037402384</v>
      </c>
      <c r="FA116" s="57">
        <f t="shared" si="142"/>
        <v>0.28442252363337445</v>
      </c>
      <c r="FB116" s="57">
        <f t="shared" si="143"/>
        <v>0.2511302918207974</v>
      </c>
      <c r="FC116" s="57">
        <f t="shared" si="144"/>
        <v>0.006165228113440197</v>
      </c>
      <c r="FD116" s="57">
        <f t="shared" si="145"/>
        <v>0.0032881216605014385</v>
      </c>
      <c r="FE116" s="57">
        <f t="shared" si="146"/>
        <v>0.002877106452938759</v>
      </c>
      <c r="FF116" s="47">
        <f t="shared" si="147"/>
        <v>0</v>
      </c>
      <c r="FG116" s="47">
        <f t="shared" si="148"/>
        <v>0</v>
      </c>
      <c r="FH116" s="47">
        <f t="shared" si="149"/>
        <v>0</v>
      </c>
      <c r="FI116" s="47">
        <f t="shared" si="150"/>
        <v>0</v>
      </c>
      <c r="FJ116" s="47">
        <f t="shared" si="151"/>
        <v>0</v>
      </c>
      <c r="FK116" s="47">
        <f t="shared" si="152"/>
        <v>0.03534730785039047</v>
      </c>
      <c r="FL116" s="47">
        <f>SUM(FD116:FK116)</f>
        <v>0.041512535963830664</v>
      </c>
      <c r="FM116" s="47">
        <f>SUM(EW116:FK116)</f>
        <v>1</v>
      </c>
      <c r="FN116" s="47">
        <f t="shared" si="116"/>
        <v>0.36662556514591044</v>
      </c>
      <c r="FO116" s="47"/>
      <c r="FP116" s="45">
        <f t="shared" si="153"/>
        <v>0.0468557336621455</v>
      </c>
      <c r="FQ116" s="44">
        <f t="shared" si="154"/>
        <v>0.28442252363337445</v>
      </c>
      <c r="FR116" s="44">
        <f t="shared" si="155"/>
        <v>0.03534730785039047</v>
      </c>
      <c r="FS116" s="46">
        <f t="shared" si="156"/>
        <v>0.36662556514591044</v>
      </c>
      <c r="FT116" s="44">
        <f t="shared" si="157"/>
        <v>0.20016440608302508</v>
      </c>
      <c r="FU116" s="44">
        <f t="shared" si="158"/>
        <v>0.1163173037402384</v>
      </c>
      <c r="FV116" s="44">
        <f t="shared" si="159"/>
        <v>0.2511302918207974</v>
      </c>
      <c r="FW116" s="44">
        <f t="shared" si="160"/>
        <v>0.053431976983148374</v>
      </c>
      <c r="FX116" s="44">
        <f t="shared" si="161"/>
        <v>0.006165228113440197</v>
      </c>
      <c r="FY116" s="46">
        <f t="shared" si="127"/>
        <v>0.0061652281134401965</v>
      </c>
      <c r="FZ116" s="46">
        <f>SUM(FS116:FY116)</f>
        <v>1</v>
      </c>
      <c r="GA116" s="84"/>
      <c r="GB116" s="45">
        <f t="shared" si="117"/>
        <v>-0.05616961384398696</v>
      </c>
      <c r="GC116" s="44">
        <f t="shared" si="118"/>
        <v>0.0767365056448217</v>
      </c>
      <c r="GD116" s="44">
        <f t="shared" si="119"/>
        <v>-0.07013102412017372</v>
      </c>
      <c r="GE116" s="46">
        <f t="shared" si="120"/>
        <v>-0.04956413231933893</v>
      </c>
      <c r="GF116" s="44">
        <f t="shared" si="121"/>
        <v>0.019052386459149362</v>
      </c>
      <c r="GG116" s="44">
        <f t="shared" si="122"/>
        <v>0.03904829311063905</v>
      </c>
      <c r="GH116" s="44">
        <f t="shared" si="123"/>
        <v>-0.023603968195555824</v>
      </c>
      <c r="GI116" s="44">
        <f t="shared" si="124"/>
        <v>0.013366564064096864</v>
      </c>
      <c r="GJ116" s="44">
        <f t="shared" si="125"/>
        <v>0.00044159769643283865</v>
      </c>
      <c r="GK116" s="46">
        <f t="shared" si="126"/>
        <v>0.001259259184576783</v>
      </c>
      <c r="GL116" s="47"/>
      <c r="GM116" s="40"/>
      <c r="GN116" s="46">
        <f t="shared" si="128"/>
        <v>-0.1263006379641607</v>
      </c>
      <c r="GO116" s="46">
        <v>0.0767365056448217</v>
      </c>
      <c r="GP116" s="46">
        <f t="shared" si="129"/>
        <v>-0.04956413231933898</v>
      </c>
    </row>
    <row r="117" spans="1:198" ht="12" hidden="1" outlineLevel="1" collapsed="1">
      <c r="A117" s="3">
        <v>213</v>
      </c>
      <c r="B117" s="1">
        <v>214</v>
      </c>
      <c r="D117" s="1">
        <v>223</v>
      </c>
      <c r="E117" s="7" t="s">
        <v>139</v>
      </c>
      <c r="F117" s="6" t="s">
        <v>140</v>
      </c>
      <c r="G117" s="8">
        <v>217967</v>
      </c>
      <c r="H117" s="9">
        <v>200849</v>
      </c>
      <c r="I117" s="10">
        <v>188669</v>
      </c>
      <c r="J117" s="6"/>
      <c r="K117" s="9">
        <v>18013</v>
      </c>
      <c r="L117" s="9"/>
      <c r="M117" s="9"/>
      <c r="N117" s="6">
        <v>18013</v>
      </c>
      <c r="O117" s="9">
        <v>44054</v>
      </c>
      <c r="P117" s="9">
        <v>11760</v>
      </c>
      <c r="Q117" s="9"/>
      <c r="R117" s="9">
        <v>55814</v>
      </c>
      <c r="S117" s="6">
        <v>73827</v>
      </c>
      <c r="T117" s="8"/>
      <c r="U117" s="9">
        <v>25973</v>
      </c>
      <c r="V117" s="9"/>
      <c r="W117" s="10"/>
      <c r="X117" s="9">
        <v>25973</v>
      </c>
      <c r="Y117" s="8"/>
      <c r="Z117" s="10">
        <v>28703</v>
      </c>
      <c r="AA117" s="6">
        <v>28703</v>
      </c>
      <c r="AB117" s="9"/>
      <c r="AC117" s="9">
        <v>45003</v>
      </c>
      <c r="AD117" s="6">
        <v>45003</v>
      </c>
      <c r="AE117" s="8"/>
      <c r="AF117" s="10">
        <v>12277</v>
      </c>
      <c r="AG117" s="6">
        <v>12277</v>
      </c>
      <c r="AH117" s="9">
        <v>348</v>
      </c>
      <c r="AI117" s="9">
        <v>2024</v>
      </c>
      <c r="AJ117" s="9"/>
      <c r="AK117" s="9"/>
      <c r="AL117" s="6">
        <v>2372</v>
      </c>
      <c r="AM117" s="8"/>
      <c r="AN117" s="9"/>
      <c r="AO117" s="9"/>
      <c r="AP117" s="9"/>
      <c r="AQ117" s="10">
        <v>514</v>
      </c>
      <c r="AR117" s="10">
        <v>514</v>
      </c>
      <c r="AS117" s="9"/>
      <c r="AT117" s="12">
        <v>0.09547408424277438</v>
      </c>
      <c r="AU117" s="11">
        <v>0.2334988789891291</v>
      </c>
      <c r="AV117" s="11">
        <v>0.06233138459418346</v>
      </c>
      <c r="AW117" s="13">
        <f t="shared" si="135"/>
        <v>0.391304347826087</v>
      </c>
      <c r="AX117" s="11">
        <v>0.13766437517557203</v>
      </c>
      <c r="AY117" s="11">
        <v>0.15213416088493606</v>
      </c>
      <c r="AZ117" s="11">
        <v>0.23852885211666994</v>
      </c>
      <c r="BA117" s="11">
        <v>0.06507163338969306</v>
      </c>
      <c r="BB117" s="11">
        <v>0.010727782518590759</v>
      </c>
      <c r="BC117" s="13">
        <f t="shared" si="94"/>
        <v>0.0045688480884512606</v>
      </c>
      <c r="BD117" s="13"/>
      <c r="BE117" s="6"/>
      <c r="BF117" s="6"/>
      <c r="BG117" s="9"/>
      <c r="BH117" s="9"/>
      <c r="BI117" s="6">
        <v>190376</v>
      </c>
      <c r="BJ117" s="6"/>
      <c r="BK117" s="9">
        <v>24247</v>
      </c>
      <c r="BL117" s="9">
        <v>45149</v>
      </c>
      <c r="BM117" s="9">
        <v>14619</v>
      </c>
      <c r="BN117" s="9">
        <v>0</v>
      </c>
      <c r="BO117" s="9">
        <v>25828</v>
      </c>
      <c r="BP117" s="9">
        <v>15435</v>
      </c>
      <c r="BQ117" s="9">
        <v>59759</v>
      </c>
      <c r="BR117" s="9">
        <v>3178</v>
      </c>
      <c r="BS117" s="9">
        <v>1724</v>
      </c>
      <c r="BT117" s="9">
        <v>437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6"/>
      <c r="CL117" s="8">
        <v>14619</v>
      </c>
      <c r="CM117" s="10">
        <v>45149</v>
      </c>
      <c r="CN117" s="9">
        <v>59768</v>
      </c>
      <c r="CO117" s="6">
        <v>3178</v>
      </c>
      <c r="CP117" s="6">
        <v>1724</v>
      </c>
      <c r="CQ117" s="6">
        <f t="shared" si="95"/>
        <v>0</v>
      </c>
      <c r="CR117" s="6">
        <f t="shared" si="96"/>
        <v>0</v>
      </c>
      <c r="CS117" s="9">
        <v>24247</v>
      </c>
      <c r="CT117" s="9">
        <v>25828</v>
      </c>
      <c r="CU117" s="9">
        <v>15435</v>
      </c>
      <c r="CV117" s="9"/>
      <c r="CW117" s="9">
        <v>59759</v>
      </c>
      <c r="CX117" s="6">
        <f t="shared" si="97"/>
        <v>437</v>
      </c>
      <c r="CY117" s="6"/>
      <c r="CZ117" s="66">
        <v>0.07679014161448922</v>
      </c>
      <c r="DA117" s="66">
        <v>0.23715699457914863</v>
      </c>
      <c r="DB117" s="66"/>
      <c r="DC117" s="14">
        <v>0.31394713619363784</v>
      </c>
      <c r="DD117" s="80">
        <v>0.12736374332899106</v>
      </c>
      <c r="DE117" s="66">
        <v>0.1356683615581796</v>
      </c>
      <c r="DF117" s="66">
        <v>0.31389986132705805</v>
      </c>
      <c r="DG117" s="15">
        <v>0.081076396184393</v>
      </c>
      <c r="DH117" s="66">
        <v>0.016693280665630122</v>
      </c>
      <c r="DI117" s="14"/>
      <c r="DJ117" s="14">
        <v>0.009055763331512376</v>
      </c>
      <c r="DK117" s="80">
        <f t="shared" si="133"/>
        <v>0</v>
      </c>
      <c r="DL117" s="66">
        <f t="shared" si="136"/>
        <v>0</v>
      </c>
      <c r="DM117" s="14">
        <f t="shared" si="99"/>
        <v>0.0022954574105979743</v>
      </c>
      <c r="DN117" s="9"/>
      <c r="DO117" s="80">
        <v>-0.01868394262828517</v>
      </c>
      <c r="DP117" s="15">
        <v>0.003658115590019523</v>
      </c>
      <c r="DQ117" s="15">
        <f t="shared" si="100"/>
        <v>-0.06233138459418346</v>
      </c>
      <c r="DR117" s="15">
        <f t="shared" si="137"/>
        <v>-0.01502582703826564</v>
      </c>
      <c r="DS117" s="14">
        <f t="shared" si="130"/>
        <v>-0.0773572116324491</v>
      </c>
      <c r="DT117" s="15">
        <v>0.005965498147039363</v>
      </c>
      <c r="DU117" s="66">
        <v>-0.010300631846580977</v>
      </c>
      <c r="DV117" s="66">
        <v>-0.01646579932675646</v>
      </c>
      <c r="DW117" s="66">
        <v>0.016004762794699937</v>
      </c>
      <c r="DX117" s="14"/>
      <c r="DY117" s="15">
        <f t="shared" si="134"/>
        <v>0.07537100921038811</v>
      </c>
      <c r="DZ117" s="6"/>
      <c r="EA117" s="6"/>
      <c r="EB117" s="8">
        <f>SUM(EB118:EB121)</f>
        <v>220449</v>
      </c>
      <c r="EC117" s="8">
        <f>SUM(EC118:EC121)</f>
        <v>203625</v>
      </c>
      <c r="ED117" s="8">
        <f>SUM(ED118:ED121)</f>
        <v>192704</v>
      </c>
      <c r="EE117" s="8">
        <f>SUM(EE118:EE121)</f>
        <v>16077</v>
      </c>
      <c r="EF117" s="9">
        <f>SUM(EF118:EF121)</f>
        <v>9155</v>
      </c>
      <c r="EG117" s="9">
        <f>SUM(EG118:EG121)</f>
        <v>26225</v>
      </c>
      <c r="EH117" s="6">
        <f>SUM(EH118:EH121)</f>
        <v>33159</v>
      </c>
      <c r="EI117" s="9">
        <f>SUM(EI118:EI121)</f>
        <v>52475</v>
      </c>
      <c r="EJ117" s="9">
        <f>SUM(EJ118:EJ121)</f>
        <v>45765</v>
      </c>
      <c r="EK117" s="9">
        <f>SUM(EK118:EK121)</f>
        <v>3905</v>
      </c>
      <c r="EL117" s="9">
        <f>SUM(EL118:EL121)</f>
        <v>503</v>
      </c>
      <c r="EM117" s="9">
        <f>SUM(EM118:EM121)</f>
        <v>408</v>
      </c>
      <c r="EN117" s="6">
        <f>SUM(EN118:EN121)</f>
        <v>0</v>
      </c>
      <c r="EO117" s="6">
        <f>SUM(EO118:EO121)</f>
        <v>0</v>
      </c>
      <c r="EP117" s="6">
        <f>SUM(EP118:EP121)</f>
        <v>0</v>
      </c>
      <c r="EQ117" s="6">
        <f>SUM(EQ118:EQ121)</f>
        <v>0</v>
      </c>
      <c r="ER117" s="6">
        <f>SUM(ER118:ER121)</f>
        <v>0</v>
      </c>
      <c r="ES117" s="6">
        <f>SUM(ES118:ES121)</f>
        <v>5032</v>
      </c>
      <c r="ET117" s="6">
        <f>SUM(EL117:ES117)</f>
        <v>5943</v>
      </c>
      <c r="EU117" s="6">
        <f>SUM(EE117:EK117)+ET117</f>
        <v>192704</v>
      </c>
      <c r="EV117" s="6"/>
      <c r="EW117" s="12">
        <f t="shared" si="138"/>
        <v>0.0834284706077715</v>
      </c>
      <c r="EX117" s="11">
        <f t="shared" si="139"/>
        <v>0.047508095317170373</v>
      </c>
      <c r="EY117" s="11">
        <f t="shared" si="140"/>
        <v>0.13608954666223846</v>
      </c>
      <c r="EZ117" s="13">
        <f t="shared" si="141"/>
        <v>0.17207219362338094</v>
      </c>
      <c r="FA117" s="66">
        <f t="shared" si="142"/>
        <v>0.2723088259714381</v>
      </c>
      <c r="FB117" s="66">
        <f t="shared" si="143"/>
        <v>0.23748858352706742</v>
      </c>
      <c r="FC117" s="66">
        <f t="shared" si="144"/>
        <v>0.020264239455330454</v>
      </c>
      <c r="FD117" s="66">
        <f t="shared" si="145"/>
        <v>0.0026102208568581867</v>
      </c>
      <c r="FE117" s="66">
        <f t="shared" si="146"/>
        <v>0.002117236798405845</v>
      </c>
      <c r="FF117" s="14">
        <f t="shared" si="147"/>
        <v>0</v>
      </c>
      <c r="FG117" s="14">
        <f t="shared" si="148"/>
        <v>0</v>
      </c>
      <c r="FH117" s="14">
        <f t="shared" si="149"/>
        <v>0</v>
      </c>
      <c r="FI117" s="14">
        <f t="shared" si="150"/>
        <v>0</v>
      </c>
      <c r="FJ117" s="14">
        <f t="shared" si="151"/>
        <v>0</v>
      </c>
      <c r="FK117" s="14">
        <f t="shared" si="152"/>
        <v>0.026112587180338757</v>
      </c>
      <c r="FL117" s="14">
        <f>SUM(FD117:FK117)</f>
        <v>0.03084004483560279</v>
      </c>
      <c r="FM117" s="14">
        <f>SUM(EW117:FK117)</f>
        <v>0.9999999999999998</v>
      </c>
      <c r="FN117" s="14">
        <f t="shared" si="116"/>
        <v>0.3459295084689472</v>
      </c>
      <c r="FO117" s="14"/>
      <c r="FP117" s="12">
        <f t="shared" si="153"/>
        <v>0.047508095317170373</v>
      </c>
      <c r="FQ117" s="11">
        <f t="shared" si="154"/>
        <v>0.2723088259714381</v>
      </c>
      <c r="FR117" s="11">
        <f t="shared" si="155"/>
        <v>0.026112587180338757</v>
      </c>
      <c r="FS117" s="13">
        <f t="shared" si="156"/>
        <v>0.3459295084689472</v>
      </c>
      <c r="FT117" s="11">
        <f t="shared" si="157"/>
        <v>0.13608954666223846</v>
      </c>
      <c r="FU117" s="11">
        <f t="shared" si="158"/>
        <v>0.17207219362338094</v>
      </c>
      <c r="FV117" s="11">
        <f t="shared" si="159"/>
        <v>0.23748858352706742</v>
      </c>
      <c r="FW117" s="11">
        <f t="shared" si="160"/>
        <v>0.0834284706077715</v>
      </c>
      <c r="FX117" s="11">
        <f t="shared" si="161"/>
        <v>0.020264239455330454</v>
      </c>
      <c r="FY117" s="13">
        <f t="shared" si="127"/>
        <v>0.004727457655264031</v>
      </c>
      <c r="FZ117" s="13">
        <f>SUM(FS117:FY117)</f>
        <v>1</v>
      </c>
      <c r="GA117" s="80"/>
      <c r="GB117" s="12">
        <f t="shared" si="117"/>
        <v>-0.04796598892560401</v>
      </c>
      <c r="GC117" s="11">
        <f t="shared" si="118"/>
        <v>0.03880994698230897</v>
      </c>
      <c r="GD117" s="11">
        <f t="shared" si="119"/>
        <v>-0.036218797413844706</v>
      </c>
      <c r="GE117" s="13">
        <f t="shared" si="120"/>
        <v>-0.04537483935713976</v>
      </c>
      <c r="GF117" s="11">
        <f t="shared" si="121"/>
        <v>-0.0015748285133335704</v>
      </c>
      <c r="GG117" s="11">
        <f t="shared" si="122"/>
        <v>0.019938032738444883</v>
      </c>
      <c r="GH117" s="11">
        <f t="shared" si="123"/>
        <v>-0.0010402685896025166</v>
      </c>
      <c r="GI117" s="11">
        <f t="shared" si="124"/>
        <v>0.018356837218078445</v>
      </c>
      <c r="GJ117" s="11">
        <f t="shared" si="125"/>
        <v>0.009536456936739695</v>
      </c>
      <c r="GK117" s="13">
        <f t="shared" si="126"/>
        <v>0.00015860956681277086</v>
      </c>
      <c r="GL117" s="14"/>
      <c r="GM117" s="6"/>
      <c r="GN117" s="13">
        <f t="shared" si="128"/>
        <v>-0.08418478633944872</v>
      </c>
      <c r="GO117" s="13">
        <v>0.03880994698230897</v>
      </c>
      <c r="GP117" s="13">
        <f t="shared" si="129"/>
        <v>-0.04537483935713975</v>
      </c>
    </row>
    <row r="118" spans="1:198" ht="12" hidden="1" outlineLevel="2">
      <c r="A118" s="3">
        <v>214</v>
      </c>
      <c r="B118" s="1">
        <v>215</v>
      </c>
      <c r="C118" s="1">
        <v>1</v>
      </c>
      <c r="E118" s="147">
        <v>34003</v>
      </c>
      <c r="F118" s="40" t="s">
        <v>141</v>
      </c>
      <c r="G118" s="42">
        <v>9073</v>
      </c>
      <c r="H118" s="41">
        <v>8447</v>
      </c>
      <c r="I118" s="43">
        <v>7798</v>
      </c>
      <c r="J118" s="40"/>
      <c r="K118" s="41">
        <v>664</v>
      </c>
      <c r="L118" s="41"/>
      <c r="M118" s="41"/>
      <c r="N118" s="40">
        <v>664</v>
      </c>
      <c r="O118" s="41">
        <v>1380</v>
      </c>
      <c r="P118" s="41">
        <v>487</v>
      </c>
      <c r="Q118" s="41"/>
      <c r="R118" s="41">
        <v>1867</v>
      </c>
      <c r="S118" s="40">
        <v>2531</v>
      </c>
      <c r="T118" s="42"/>
      <c r="U118" s="41">
        <v>1325</v>
      </c>
      <c r="V118" s="41"/>
      <c r="W118" s="43"/>
      <c r="X118" s="41">
        <v>1325</v>
      </c>
      <c r="Y118" s="42"/>
      <c r="Z118" s="43">
        <v>1550</v>
      </c>
      <c r="AA118" s="40">
        <v>1550</v>
      </c>
      <c r="AB118" s="41"/>
      <c r="AC118" s="41">
        <v>1790</v>
      </c>
      <c r="AD118" s="40">
        <v>1790</v>
      </c>
      <c r="AE118" s="42"/>
      <c r="AF118" s="43">
        <v>480</v>
      </c>
      <c r="AG118" s="40">
        <v>480</v>
      </c>
      <c r="AH118" s="41">
        <v>17</v>
      </c>
      <c r="AI118" s="41">
        <v>65</v>
      </c>
      <c r="AJ118" s="41"/>
      <c r="AK118" s="41"/>
      <c r="AL118" s="40">
        <v>82</v>
      </c>
      <c r="AM118" s="42"/>
      <c r="AN118" s="41"/>
      <c r="AO118" s="41"/>
      <c r="AP118" s="41"/>
      <c r="AQ118" s="43">
        <v>40</v>
      </c>
      <c r="AR118" s="43">
        <v>40</v>
      </c>
      <c r="AS118" s="41"/>
      <c r="AT118" s="45">
        <v>0.08515003847140293</v>
      </c>
      <c r="AU118" s="44">
        <v>0.17696845344960246</v>
      </c>
      <c r="AV118" s="44">
        <v>0.062451910746345214</v>
      </c>
      <c r="AW118" s="46">
        <f t="shared" si="135"/>
        <v>0.3245704026673506</v>
      </c>
      <c r="AX118" s="44">
        <v>0.16991536291356757</v>
      </c>
      <c r="AY118" s="44">
        <v>0.19876891510643754</v>
      </c>
      <c r="AZ118" s="44">
        <v>0.22954603744549884</v>
      </c>
      <c r="BA118" s="44">
        <v>0.061554244678122594</v>
      </c>
      <c r="BB118" s="44">
        <v>0.008335470633495767</v>
      </c>
      <c r="BC118" s="46">
        <f t="shared" si="94"/>
        <v>0.007309566555527169</v>
      </c>
      <c r="BD118" s="46"/>
      <c r="BE118" s="40"/>
      <c r="BF118" s="40"/>
      <c r="BG118" s="18"/>
      <c r="BH118" s="18"/>
      <c r="BI118" s="19">
        <v>7762</v>
      </c>
      <c r="BJ118" s="40"/>
      <c r="BK118" s="18">
        <v>1123</v>
      </c>
      <c r="BL118" s="18">
        <v>1451</v>
      </c>
      <c r="BM118" s="18">
        <v>589</v>
      </c>
      <c r="BN118" s="18">
        <v>0</v>
      </c>
      <c r="BO118" s="18">
        <v>1527</v>
      </c>
      <c r="BP118" s="18">
        <v>512</v>
      </c>
      <c r="BQ118" s="18">
        <v>2349</v>
      </c>
      <c r="BR118" s="18">
        <v>111</v>
      </c>
      <c r="BS118" s="18">
        <v>81</v>
      </c>
      <c r="BT118" s="18">
        <v>19</v>
      </c>
      <c r="BU118" s="18">
        <v>0</v>
      </c>
      <c r="BV118" s="18">
        <v>0</v>
      </c>
      <c r="BW118" s="18">
        <v>0</v>
      </c>
      <c r="BX118" s="18">
        <v>0</v>
      </c>
      <c r="BY118" s="18">
        <v>0</v>
      </c>
      <c r="BZ118" s="18">
        <v>0</v>
      </c>
      <c r="CA118" s="18">
        <v>0</v>
      </c>
      <c r="CB118" s="18">
        <v>0</v>
      </c>
      <c r="CC118" s="18">
        <v>0</v>
      </c>
      <c r="CD118" s="18">
        <v>0</v>
      </c>
      <c r="CE118" s="18">
        <v>0</v>
      </c>
      <c r="CF118" s="18">
        <v>0</v>
      </c>
      <c r="CG118" s="18">
        <v>0</v>
      </c>
      <c r="CH118" s="18">
        <v>0</v>
      </c>
      <c r="CI118" s="18">
        <v>0</v>
      </c>
      <c r="CJ118" s="18">
        <v>0</v>
      </c>
      <c r="CK118" s="19"/>
      <c r="CL118" s="17">
        <v>589</v>
      </c>
      <c r="CM118" s="20">
        <v>1451</v>
      </c>
      <c r="CN118" s="18">
        <v>2040</v>
      </c>
      <c r="CO118" s="19">
        <v>111</v>
      </c>
      <c r="CP118" s="19">
        <v>81</v>
      </c>
      <c r="CQ118" s="19">
        <f t="shared" si="95"/>
        <v>0</v>
      </c>
      <c r="CR118" s="19">
        <f t="shared" si="96"/>
        <v>0</v>
      </c>
      <c r="CS118" s="18">
        <v>1123</v>
      </c>
      <c r="CT118" s="18">
        <v>1527</v>
      </c>
      <c r="CU118" s="18">
        <v>512</v>
      </c>
      <c r="CV118" s="18"/>
      <c r="CW118" s="18">
        <v>2349</v>
      </c>
      <c r="CX118" s="19">
        <f t="shared" si="97"/>
        <v>19</v>
      </c>
      <c r="CY118" s="40"/>
      <c r="CZ118" s="58">
        <v>0.07588250450914713</v>
      </c>
      <c r="DA118" s="58">
        <v>0.18693635660912136</v>
      </c>
      <c r="DB118" s="58"/>
      <c r="DC118" s="49">
        <v>0.26281886111826847</v>
      </c>
      <c r="DD118" s="82">
        <v>0.14467920639010565</v>
      </c>
      <c r="DE118" s="58">
        <v>0.19672764751352745</v>
      </c>
      <c r="DF118" s="58">
        <v>0.3026281886111827</v>
      </c>
      <c r="DG118" s="26">
        <v>0.06596238082968307</v>
      </c>
      <c r="DH118" s="58">
        <v>0.014300438031435197</v>
      </c>
      <c r="DI118" s="49"/>
      <c r="DJ118" s="49">
        <v>0.010435454779695954</v>
      </c>
      <c r="DK118" s="82">
        <f t="shared" si="133"/>
        <v>0</v>
      </c>
      <c r="DL118" s="58">
        <f t="shared" si="136"/>
        <v>0</v>
      </c>
      <c r="DM118" s="49">
        <f t="shared" si="99"/>
        <v>0.00244782272610152</v>
      </c>
      <c r="DN118" s="41"/>
      <c r="DO118" s="82">
        <v>-0.009267533962255797</v>
      </c>
      <c r="DP118" s="26">
        <v>0.009967903159518898</v>
      </c>
      <c r="DQ118" s="26">
        <f t="shared" si="100"/>
        <v>-0.062451910746345214</v>
      </c>
      <c r="DR118" s="48">
        <f t="shared" si="137"/>
        <v>0.000700369197263101</v>
      </c>
      <c r="DS118" s="14">
        <f aca="true" t="shared" si="164" ref="DS118:DS137">SUM(DO118:DQ118)</f>
        <v>-0.06175154154908211</v>
      </c>
      <c r="DT118" s="26">
        <v>0.0059649673979394295</v>
      </c>
      <c r="DU118" s="58">
        <v>-0.025236156523461922</v>
      </c>
      <c r="DV118" s="58">
        <v>-0.0020412675929100954</v>
      </c>
      <c r="DW118" s="58">
        <v>0.0044081361515604794</v>
      </c>
      <c r="DX118" s="49"/>
      <c r="DY118" s="26">
        <f t="shared" si="134"/>
        <v>0.07308215116568384</v>
      </c>
      <c r="DZ118" s="40"/>
      <c r="EA118" s="40"/>
      <c r="EB118" s="42">
        <v>9185</v>
      </c>
      <c r="EC118" s="42">
        <v>8578</v>
      </c>
      <c r="ED118" s="42">
        <v>7930</v>
      </c>
      <c r="EE118" s="42">
        <v>557</v>
      </c>
      <c r="EF118" s="41">
        <v>340</v>
      </c>
      <c r="EG118" s="41">
        <v>1361</v>
      </c>
      <c r="EH118" s="40">
        <v>1752</v>
      </c>
      <c r="EI118" s="41">
        <v>1705</v>
      </c>
      <c r="EJ118" s="41">
        <v>1817</v>
      </c>
      <c r="EK118" s="41">
        <v>108</v>
      </c>
      <c r="EL118" s="41">
        <v>27</v>
      </c>
      <c r="EM118" s="41">
        <v>39</v>
      </c>
      <c r="EN118" s="40"/>
      <c r="EO118" s="40"/>
      <c r="EP118" s="40"/>
      <c r="EQ118" s="40"/>
      <c r="ER118" s="40"/>
      <c r="ES118" s="40">
        <v>224</v>
      </c>
      <c r="ET118" s="40">
        <f>SUM(EL118:ES118)</f>
        <v>290</v>
      </c>
      <c r="EU118" s="40">
        <f>SUM(EE118:EK118)+ET118</f>
        <v>7930</v>
      </c>
      <c r="EV118" s="40"/>
      <c r="EW118" s="45">
        <f t="shared" si="138"/>
        <v>0.07023959646910466</v>
      </c>
      <c r="EX118" s="44">
        <f t="shared" si="139"/>
        <v>0.04287515762925599</v>
      </c>
      <c r="EY118" s="44">
        <f t="shared" si="140"/>
        <v>0.17162673392181588</v>
      </c>
      <c r="EZ118" s="46">
        <f t="shared" si="141"/>
        <v>0.22093316519546027</v>
      </c>
      <c r="FA118" s="57">
        <f t="shared" si="142"/>
        <v>0.2150063051702396</v>
      </c>
      <c r="FB118" s="57">
        <f t="shared" si="143"/>
        <v>0.2291298865069357</v>
      </c>
      <c r="FC118" s="57">
        <f t="shared" si="144"/>
        <v>0.013619167717528373</v>
      </c>
      <c r="FD118" s="57">
        <f t="shared" si="145"/>
        <v>0.0034047919293820933</v>
      </c>
      <c r="FE118" s="57">
        <f t="shared" si="146"/>
        <v>0.004918032786885246</v>
      </c>
      <c r="FF118" s="47">
        <f t="shared" si="147"/>
        <v>0</v>
      </c>
      <c r="FG118" s="47">
        <f t="shared" si="148"/>
        <v>0</v>
      </c>
      <c r="FH118" s="47">
        <f t="shared" si="149"/>
        <v>0</v>
      </c>
      <c r="FI118" s="47">
        <f t="shared" si="150"/>
        <v>0</v>
      </c>
      <c r="FJ118" s="47">
        <f t="shared" si="151"/>
        <v>0</v>
      </c>
      <c r="FK118" s="47">
        <f t="shared" si="152"/>
        <v>0.02824716267339218</v>
      </c>
      <c r="FL118" s="47">
        <f>SUM(FD118:FK118)</f>
        <v>0.036569987389659525</v>
      </c>
      <c r="FM118" s="47">
        <f>SUM(EW118:FK118)</f>
        <v>1</v>
      </c>
      <c r="FN118" s="47">
        <f t="shared" si="116"/>
        <v>0.28612862547288775</v>
      </c>
      <c r="FO118" s="47"/>
      <c r="FP118" s="45">
        <f t="shared" si="153"/>
        <v>0.04287515762925599</v>
      </c>
      <c r="FQ118" s="44">
        <f t="shared" si="154"/>
        <v>0.2150063051702396</v>
      </c>
      <c r="FR118" s="44">
        <f t="shared" si="155"/>
        <v>0.02824716267339218</v>
      </c>
      <c r="FS118" s="46">
        <f t="shared" si="156"/>
        <v>0.28612862547288775</v>
      </c>
      <c r="FT118" s="44">
        <f t="shared" si="157"/>
        <v>0.17162673392181588</v>
      </c>
      <c r="FU118" s="44">
        <f t="shared" si="158"/>
        <v>0.22093316519546027</v>
      </c>
      <c r="FV118" s="44">
        <f t="shared" si="159"/>
        <v>0.2291298865069357</v>
      </c>
      <c r="FW118" s="44">
        <f t="shared" si="160"/>
        <v>0.07023959646910466</v>
      </c>
      <c r="FX118" s="44">
        <f t="shared" si="161"/>
        <v>0.013619167717528373</v>
      </c>
      <c r="FY118" s="46">
        <f t="shared" si="127"/>
        <v>0.008322824716267344</v>
      </c>
      <c r="FZ118" s="46">
        <f>SUM(FS118:FY118)</f>
        <v>0.9999999999999999</v>
      </c>
      <c r="GA118" s="84"/>
      <c r="GB118" s="45">
        <f t="shared" si="117"/>
        <v>-0.042274880842146936</v>
      </c>
      <c r="GC118" s="44">
        <f t="shared" si="118"/>
        <v>0.038037851720637145</v>
      </c>
      <c r="GD118" s="44">
        <f t="shared" si="119"/>
        <v>-0.03420474807295303</v>
      </c>
      <c r="GE118" s="46">
        <f t="shared" si="120"/>
        <v>-0.038441777194462845</v>
      </c>
      <c r="GF118" s="44">
        <f t="shared" si="121"/>
        <v>0.001711371008248308</v>
      </c>
      <c r="GG118" s="44">
        <f t="shared" si="122"/>
        <v>0.02216425008902273</v>
      </c>
      <c r="GH118" s="44">
        <f t="shared" si="123"/>
        <v>-0.0004161509385631479</v>
      </c>
      <c r="GI118" s="44">
        <f t="shared" si="124"/>
        <v>0.008685351790982065</v>
      </c>
      <c r="GJ118" s="44">
        <f t="shared" si="125"/>
        <v>0.005283697084032606</v>
      </c>
      <c r="GK118" s="46">
        <f t="shared" si="126"/>
        <v>0.0010132581607401742</v>
      </c>
      <c r="GL118" s="47"/>
      <c r="GM118" s="40"/>
      <c r="GN118" s="46">
        <f t="shared" si="128"/>
        <v>-0.07647962891509996</v>
      </c>
      <c r="GO118" s="46">
        <v>0.038037851720637145</v>
      </c>
      <c r="GP118" s="46">
        <f t="shared" si="129"/>
        <v>-0.03844177719446282</v>
      </c>
    </row>
    <row r="119" spans="1:198" ht="12" hidden="1" outlineLevel="2">
      <c r="A119" s="3">
        <v>217</v>
      </c>
      <c r="B119" s="1">
        <v>218</v>
      </c>
      <c r="C119" s="1">
        <v>1</v>
      </c>
      <c r="E119" s="147">
        <v>34013</v>
      </c>
      <c r="F119" s="40" t="s">
        <v>142</v>
      </c>
      <c r="G119" s="42">
        <v>58698</v>
      </c>
      <c r="H119" s="41">
        <v>54810</v>
      </c>
      <c r="I119" s="43">
        <v>51689</v>
      </c>
      <c r="J119" s="40"/>
      <c r="K119" s="41">
        <v>5041</v>
      </c>
      <c r="L119" s="41"/>
      <c r="M119" s="41"/>
      <c r="N119" s="40">
        <v>5041</v>
      </c>
      <c r="O119" s="41">
        <v>12655</v>
      </c>
      <c r="P119" s="41">
        <v>3334</v>
      </c>
      <c r="Q119" s="41"/>
      <c r="R119" s="41">
        <v>15989</v>
      </c>
      <c r="S119" s="40">
        <v>21030</v>
      </c>
      <c r="T119" s="42"/>
      <c r="U119" s="41">
        <v>6720</v>
      </c>
      <c r="V119" s="41"/>
      <c r="W119" s="43"/>
      <c r="X119" s="41">
        <v>6720</v>
      </c>
      <c r="Y119" s="42"/>
      <c r="Z119" s="43">
        <v>7823</v>
      </c>
      <c r="AA119" s="40">
        <v>7823</v>
      </c>
      <c r="AB119" s="41"/>
      <c r="AC119" s="41">
        <v>12866</v>
      </c>
      <c r="AD119" s="40">
        <v>12866</v>
      </c>
      <c r="AE119" s="42"/>
      <c r="AF119" s="43">
        <v>2635</v>
      </c>
      <c r="AG119" s="40">
        <v>2635</v>
      </c>
      <c r="AH119" s="41">
        <v>84</v>
      </c>
      <c r="AI119" s="41">
        <v>419</v>
      </c>
      <c r="AJ119" s="41"/>
      <c r="AK119" s="41"/>
      <c r="AL119" s="40">
        <v>503</v>
      </c>
      <c r="AM119" s="42"/>
      <c r="AN119" s="41"/>
      <c r="AO119" s="41"/>
      <c r="AP119" s="41"/>
      <c r="AQ119" s="43">
        <v>112</v>
      </c>
      <c r="AR119" s="43">
        <v>112</v>
      </c>
      <c r="AS119" s="41"/>
      <c r="AT119" s="45">
        <v>0.09752558571456209</v>
      </c>
      <c r="AU119" s="44">
        <v>0.24482965427847317</v>
      </c>
      <c r="AV119" s="44">
        <v>0.06450115111532434</v>
      </c>
      <c r="AW119" s="46">
        <f t="shared" si="135"/>
        <v>0.4068563911083596</v>
      </c>
      <c r="AX119" s="44">
        <v>0.13000831898469695</v>
      </c>
      <c r="AY119" s="44">
        <v>0.15134748205614348</v>
      </c>
      <c r="AZ119" s="44">
        <v>0.24891176072278434</v>
      </c>
      <c r="BA119" s="44">
        <v>0.05097796436379114</v>
      </c>
      <c r="BB119" s="44">
        <v>0.008106173460504169</v>
      </c>
      <c r="BC119" s="46">
        <f t="shared" si="94"/>
        <v>0.00379190930372042</v>
      </c>
      <c r="BD119" s="46"/>
      <c r="BE119" s="40"/>
      <c r="BF119" s="40"/>
      <c r="BG119" s="18"/>
      <c r="BH119" s="18"/>
      <c r="BI119" s="19">
        <v>52321</v>
      </c>
      <c r="BJ119" s="40"/>
      <c r="BK119" s="18">
        <v>5034</v>
      </c>
      <c r="BL119" s="18">
        <v>12772</v>
      </c>
      <c r="BM119" s="18">
        <v>3951</v>
      </c>
      <c r="BN119" s="18">
        <v>0</v>
      </c>
      <c r="BO119" s="18">
        <v>7073</v>
      </c>
      <c r="BP119" s="18">
        <v>3620</v>
      </c>
      <c r="BQ119" s="18">
        <v>18571</v>
      </c>
      <c r="BR119" s="18">
        <v>797</v>
      </c>
      <c r="BS119" s="18">
        <v>405</v>
      </c>
      <c r="BT119" s="18">
        <v>98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0</v>
      </c>
      <c r="CK119" s="19"/>
      <c r="CL119" s="17">
        <v>3951</v>
      </c>
      <c r="CM119" s="20">
        <v>12772</v>
      </c>
      <c r="CN119" s="18">
        <v>16723</v>
      </c>
      <c r="CO119" s="19">
        <v>797</v>
      </c>
      <c r="CP119" s="19">
        <v>405</v>
      </c>
      <c r="CQ119" s="19">
        <f t="shared" si="95"/>
        <v>0</v>
      </c>
      <c r="CR119" s="19">
        <f t="shared" si="96"/>
        <v>0</v>
      </c>
      <c r="CS119" s="18">
        <v>5034</v>
      </c>
      <c r="CT119" s="18">
        <v>7073</v>
      </c>
      <c r="CU119" s="18">
        <v>3620</v>
      </c>
      <c r="CV119" s="18"/>
      <c r="CW119" s="18">
        <v>18571</v>
      </c>
      <c r="CX119" s="19">
        <f t="shared" si="97"/>
        <v>98</v>
      </c>
      <c r="CY119" s="40"/>
      <c r="CZ119" s="58">
        <v>0.07551461172378204</v>
      </c>
      <c r="DA119" s="58">
        <v>0.244108484165058</v>
      </c>
      <c r="DB119" s="58"/>
      <c r="DC119" s="49">
        <v>0.31962309588884</v>
      </c>
      <c r="DD119" s="82">
        <v>0.09621375738231303</v>
      </c>
      <c r="DE119" s="58">
        <v>0.13518472506259438</v>
      </c>
      <c r="DF119" s="58">
        <v>0.35494352172167964</v>
      </c>
      <c r="DG119" s="26">
        <v>0.0691882800405191</v>
      </c>
      <c r="DH119" s="58">
        <v>0.01523288927963915</v>
      </c>
      <c r="DI119" s="49"/>
      <c r="DJ119" s="49">
        <v>0.007740677739339844</v>
      </c>
      <c r="DK119" s="82">
        <f t="shared" si="133"/>
        <v>0</v>
      </c>
      <c r="DL119" s="58">
        <f t="shared" si="136"/>
        <v>0</v>
      </c>
      <c r="DM119" s="49">
        <f t="shared" si="99"/>
        <v>0.0018730528850748266</v>
      </c>
      <c r="DN119" s="41"/>
      <c r="DO119" s="82">
        <v>-0.022010973990780044</v>
      </c>
      <c r="DP119" s="26">
        <v>-0.0007211701134151594</v>
      </c>
      <c r="DQ119" s="26">
        <f t="shared" si="100"/>
        <v>-0.06450115111532434</v>
      </c>
      <c r="DR119" s="48">
        <f t="shared" si="137"/>
        <v>-0.022732144104195204</v>
      </c>
      <c r="DS119" s="14">
        <f t="shared" si="164"/>
        <v>-0.08723329521951954</v>
      </c>
      <c r="DT119" s="26">
        <v>0.007126715819134981</v>
      </c>
      <c r="DU119" s="58">
        <v>-0.03379456160238392</v>
      </c>
      <c r="DV119" s="58">
        <v>-0.016162756993549104</v>
      </c>
      <c r="DW119" s="58">
        <v>0.01821031567672797</v>
      </c>
      <c r="DX119" s="49"/>
      <c r="DY119" s="26">
        <f t="shared" si="134"/>
        <v>0.1060317609988953</v>
      </c>
      <c r="DZ119" s="40"/>
      <c r="EA119" s="40"/>
      <c r="EB119" s="42">
        <v>59816</v>
      </c>
      <c r="EC119" s="42">
        <v>56132</v>
      </c>
      <c r="ED119" s="42">
        <v>53071</v>
      </c>
      <c r="EE119" s="42">
        <v>3910</v>
      </c>
      <c r="EF119" s="41">
        <v>2383</v>
      </c>
      <c r="EG119" s="41">
        <v>5975</v>
      </c>
      <c r="EH119" s="40">
        <v>9428</v>
      </c>
      <c r="EI119" s="41">
        <v>15374</v>
      </c>
      <c r="EJ119" s="41">
        <v>13433</v>
      </c>
      <c r="EK119" s="41">
        <v>821</v>
      </c>
      <c r="EL119" s="41">
        <v>114</v>
      </c>
      <c r="EM119" s="41">
        <v>84</v>
      </c>
      <c r="EN119" s="40"/>
      <c r="EO119" s="40"/>
      <c r="EP119" s="40"/>
      <c r="EQ119" s="40"/>
      <c r="ER119" s="40"/>
      <c r="ES119" s="40">
        <v>1549</v>
      </c>
      <c r="ET119" s="40">
        <f>SUM(EL119:ES119)</f>
        <v>1747</v>
      </c>
      <c r="EU119" s="40">
        <f>SUM(EE119:EK119)+ET119</f>
        <v>53071</v>
      </c>
      <c r="EV119" s="40"/>
      <c r="EW119" s="45">
        <f t="shared" si="138"/>
        <v>0.07367488835710652</v>
      </c>
      <c r="EX119" s="44">
        <f t="shared" si="139"/>
        <v>0.044902112264702004</v>
      </c>
      <c r="EY119" s="44">
        <f t="shared" si="140"/>
        <v>0.11258502760452978</v>
      </c>
      <c r="EZ119" s="46">
        <f t="shared" si="141"/>
        <v>0.17764881008460365</v>
      </c>
      <c r="FA119" s="57">
        <f t="shared" si="142"/>
        <v>0.28968739989824954</v>
      </c>
      <c r="FB119" s="57">
        <f t="shared" si="143"/>
        <v>0.25311375327391605</v>
      </c>
      <c r="FC119" s="57">
        <f t="shared" si="144"/>
        <v>0.01546984228674794</v>
      </c>
      <c r="FD119" s="57">
        <f t="shared" si="145"/>
        <v>0.0021480657986470953</v>
      </c>
      <c r="FE119" s="57">
        <f t="shared" si="146"/>
        <v>0.0015827853253189124</v>
      </c>
      <c r="FF119" s="47">
        <f t="shared" si="147"/>
        <v>0</v>
      </c>
      <c r="FG119" s="47">
        <f t="shared" si="148"/>
        <v>0</v>
      </c>
      <c r="FH119" s="47">
        <f t="shared" si="149"/>
        <v>0</v>
      </c>
      <c r="FI119" s="47">
        <f t="shared" si="150"/>
        <v>0</v>
      </c>
      <c r="FJ119" s="47">
        <f t="shared" si="151"/>
        <v>0</v>
      </c>
      <c r="FK119" s="47">
        <f t="shared" si="152"/>
        <v>0.029187315106178516</v>
      </c>
      <c r="FL119" s="47">
        <f>SUM(FD119:FK119)</f>
        <v>0.03291816623014453</v>
      </c>
      <c r="FM119" s="47">
        <f>SUM(EW119:FK119)</f>
        <v>1</v>
      </c>
      <c r="FN119" s="47">
        <f t="shared" si="116"/>
        <v>0.36377682726913</v>
      </c>
      <c r="FO119" s="47"/>
      <c r="FP119" s="45">
        <f t="shared" si="153"/>
        <v>0.044902112264702004</v>
      </c>
      <c r="FQ119" s="44">
        <f t="shared" si="154"/>
        <v>0.28968739989824954</v>
      </c>
      <c r="FR119" s="44">
        <f t="shared" si="155"/>
        <v>0.029187315106178516</v>
      </c>
      <c r="FS119" s="46">
        <f t="shared" si="156"/>
        <v>0.36377682726913</v>
      </c>
      <c r="FT119" s="44">
        <f t="shared" si="157"/>
        <v>0.11258502760452978</v>
      </c>
      <c r="FU119" s="44">
        <f t="shared" si="158"/>
        <v>0.17764881008460365</v>
      </c>
      <c r="FV119" s="44">
        <f t="shared" si="159"/>
        <v>0.25311375327391605</v>
      </c>
      <c r="FW119" s="44">
        <f t="shared" si="160"/>
        <v>0.07367488835710652</v>
      </c>
      <c r="FX119" s="44">
        <f t="shared" si="161"/>
        <v>0.01546984228674794</v>
      </c>
      <c r="FY119" s="46">
        <f t="shared" si="127"/>
        <v>0.0037308511239660114</v>
      </c>
      <c r="FZ119" s="46">
        <f>SUM(FS119:FY119)</f>
        <v>1</v>
      </c>
      <c r="GA119" s="84"/>
      <c r="GB119" s="45">
        <f t="shared" si="117"/>
        <v>-0.052623473449860084</v>
      </c>
      <c r="GC119" s="44">
        <f t="shared" si="118"/>
        <v>0.044857745619776374</v>
      </c>
      <c r="GD119" s="44">
        <f t="shared" si="119"/>
        <v>-0.035313836009145824</v>
      </c>
      <c r="GE119" s="46">
        <f t="shared" si="120"/>
        <v>-0.04307956383922956</v>
      </c>
      <c r="GF119" s="44">
        <f t="shared" si="121"/>
        <v>-0.01742329138016717</v>
      </c>
      <c r="GG119" s="44">
        <f t="shared" si="122"/>
        <v>0.026301328028460164</v>
      </c>
      <c r="GH119" s="44">
        <f t="shared" si="123"/>
        <v>0.004201992551131711</v>
      </c>
      <c r="GI119" s="44">
        <f t="shared" si="124"/>
        <v>0.022696923993315382</v>
      </c>
      <c r="GJ119" s="44">
        <f t="shared" si="125"/>
        <v>0.007363668826243772</v>
      </c>
      <c r="GK119" s="46">
        <f t="shared" si="126"/>
        <v>-6.105817975440853E-05</v>
      </c>
      <c r="GL119" s="47"/>
      <c r="GM119" s="40"/>
      <c r="GN119" s="46">
        <f t="shared" si="128"/>
        <v>-0.08793730945900591</v>
      </c>
      <c r="GO119" s="46">
        <v>0.044857745619776374</v>
      </c>
      <c r="GP119" s="46">
        <f t="shared" si="129"/>
        <v>-0.043079563839229534</v>
      </c>
    </row>
    <row r="120" spans="1:198" ht="12" hidden="1" outlineLevel="2">
      <c r="A120" s="3">
        <v>221</v>
      </c>
      <c r="B120" s="1">
        <v>222</v>
      </c>
      <c r="C120" s="1">
        <v>1</v>
      </c>
      <c r="E120" s="147">
        <v>34022</v>
      </c>
      <c r="F120" s="40" t="s">
        <v>143</v>
      </c>
      <c r="G120" s="42">
        <v>101872</v>
      </c>
      <c r="H120" s="41">
        <v>93368</v>
      </c>
      <c r="I120" s="43">
        <v>88159</v>
      </c>
      <c r="J120" s="40"/>
      <c r="K120" s="41">
        <v>7920</v>
      </c>
      <c r="L120" s="41"/>
      <c r="M120" s="41"/>
      <c r="N120" s="40">
        <v>7920</v>
      </c>
      <c r="O120" s="41">
        <v>20901</v>
      </c>
      <c r="P120" s="41">
        <v>5109</v>
      </c>
      <c r="Q120" s="41"/>
      <c r="R120" s="41">
        <v>26010</v>
      </c>
      <c r="S120" s="40">
        <v>33930</v>
      </c>
      <c r="T120" s="42"/>
      <c r="U120" s="41">
        <v>13307</v>
      </c>
      <c r="V120" s="41"/>
      <c r="W120" s="43"/>
      <c r="X120" s="41">
        <v>13307</v>
      </c>
      <c r="Y120" s="42"/>
      <c r="Z120" s="43">
        <v>11924</v>
      </c>
      <c r="AA120" s="40">
        <v>11924</v>
      </c>
      <c r="AB120" s="41"/>
      <c r="AC120" s="41">
        <v>21406</v>
      </c>
      <c r="AD120" s="40">
        <v>21406</v>
      </c>
      <c r="AE120" s="42"/>
      <c r="AF120" s="43">
        <v>6273</v>
      </c>
      <c r="AG120" s="40">
        <v>6273</v>
      </c>
      <c r="AH120" s="41">
        <v>152</v>
      </c>
      <c r="AI120" s="41">
        <v>944</v>
      </c>
      <c r="AJ120" s="41"/>
      <c r="AK120" s="41"/>
      <c r="AL120" s="40">
        <v>1096</v>
      </c>
      <c r="AM120" s="42"/>
      <c r="AN120" s="41"/>
      <c r="AO120" s="41"/>
      <c r="AP120" s="41"/>
      <c r="AQ120" s="43">
        <v>223</v>
      </c>
      <c r="AR120" s="43">
        <v>223</v>
      </c>
      <c r="AS120" s="41"/>
      <c r="AT120" s="45">
        <v>0.08983767964700144</v>
      </c>
      <c r="AU120" s="44">
        <v>0.23708299776540115</v>
      </c>
      <c r="AV120" s="44">
        <v>0.057952109257137674</v>
      </c>
      <c r="AW120" s="46">
        <f t="shared" si="135"/>
        <v>0.3848727866695403</v>
      </c>
      <c r="AX120" s="44">
        <v>0.15094318220487982</v>
      </c>
      <c r="AY120" s="44">
        <v>0.13525561769076327</v>
      </c>
      <c r="AZ120" s="44">
        <v>0.24281128415703446</v>
      </c>
      <c r="BA120" s="44">
        <v>0.07115552581131819</v>
      </c>
      <c r="BB120" s="44">
        <v>0.01070792545287492</v>
      </c>
      <c r="BC120" s="46">
        <f t="shared" si="94"/>
        <v>0.004253678013589113</v>
      </c>
      <c r="BD120" s="46"/>
      <c r="BE120" s="40"/>
      <c r="BF120" s="40"/>
      <c r="BG120" s="18"/>
      <c r="BH120" s="18"/>
      <c r="BI120" s="19">
        <v>89020</v>
      </c>
      <c r="BJ120" s="40"/>
      <c r="BK120" s="18">
        <v>13770</v>
      </c>
      <c r="BL120" s="18">
        <v>21096</v>
      </c>
      <c r="BM120" s="18">
        <v>6243</v>
      </c>
      <c r="BN120" s="18">
        <v>0</v>
      </c>
      <c r="BO120" s="18">
        <v>10303</v>
      </c>
      <c r="BP120" s="18">
        <v>7540</v>
      </c>
      <c r="BQ120" s="18">
        <v>27611</v>
      </c>
      <c r="BR120" s="18">
        <v>1397</v>
      </c>
      <c r="BS120" s="18">
        <v>845</v>
      </c>
      <c r="BT120" s="18">
        <v>215</v>
      </c>
      <c r="BU120" s="18">
        <v>0</v>
      </c>
      <c r="BV120" s="18">
        <v>0</v>
      </c>
      <c r="BW120" s="18">
        <v>0</v>
      </c>
      <c r="BX120" s="18">
        <v>0</v>
      </c>
      <c r="BY120" s="18">
        <v>0</v>
      </c>
      <c r="BZ120" s="18">
        <v>0</v>
      </c>
      <c r="CA120" s="18">
        <v>0</v>
      </c>
      <c r="CB120" s="18">
        <v>0</v>
      </c>
      <c r="CC120" s="18">
        <v>0</v>
      </c>
      <c r="CD120" s="18">
        <v>0</v>
      </c>
      <c r="CE120" s="18">
        <v>0</v>
      </c>
      <c r="CF120" s="18">
        <v>0</v>
      </c>
      <c r="CG120" s="18">
        <v>0</v>
      </c>
      <c r="CH120" s="18">
        <v>0</v>
      </c>
      <c r="CI120" s="18">
        <v>0</v>
      </c>
      <c r="CJ120" s="18">
        <v>0</v>
      </c>
      <c r="CK120" s="19"/>
      <c r="CL120" s="17">
        <v>6243</v>
      </c>
      <c r="CM120" s="20">
        <v>21096</v>
      </c>
      <c r="CN120" s="18">
        <v>27339</v>
      </c>
      <c r="CO120" s="19">
        <v>1397</v>
      </c>
      <c r="CP120" s="19">
        <v>845</v>
      </c>
      <c r="CQ120" s="19">
        <f t="shared" si="95"/>
        <v>0</v>
      </c>
      <c r="CR120" s="19">
        <f t="shared" si="96"/>
        <v>0</v>
      </c>
      <c r="CS120" s="18">
        <v>13770</v>
      </c>
      <c r="CT120" s="18">
        <v>10303</v>
      </c>
      <c r="CU120" s="18">
        <v>7540</v>
      </c>
      <c r="CV120" s="18"/>
      <c r="CW120" s="18">
        <v>27611</v>
      </c>
      <c r="CX120" s="19">
        <f t="shared" si="97"/>
        <v>215</v>
      </c>
      <c r="CY120" s="40"/>
      <c r="CZ120" s="58">
        <v>0.07013030779600089</v>
      </c>
      <c r="DA120" s="58">
        <v>0.23698045383059987</v>
      </c>
      <c r="DB120" s="58"/>
      <c r="DC120" s="49">
        <v>0.3071107616266008</v>
      </c>
      <c r="DD120" s="82">
        <v>0.1546843405976185</v>
      </c>
      <c r="DE120" s="58">
        <v>0.11573803639631544</v>
      </c>
      <c r="DF120" s="58">
        <v>0.31016625477420806</v>
      </c>
      <c r="DG120" s="26">
        <v>0.08470006740058414</v>
      </c>
      <c r="DH120" s="58">
        <v>0.015693102673556503</v>
      </c>
      <c r="DI120" s="49"/>
      <c r="DJ120" s="49">
        <v>0.009492248932824085</v>
      </c>
      <c r="DK120" s="82">
        <f t="shared" si="133"/>
        <v>0</v>
      </c>
      <c r="DL120" s="58">
        <f t="shared" si="136"/>
        <v>0</v>
      </c>
      <c r="DM120" s="49">
        <f t="shared" si="99"/>
        <v>0.0024151875982925185</v>
      </c>
      <c r="DN120" s="41"/>
      <c r="DO120" s="82">
        <v>-0.01970737185100055</v>
      </c>
      <c r="DP120" s="26">
        <v>-0.00010254393480127466</v>
      </c>
      <c r="DQ120" s="26">
        <f t="shared" si="100"/>
        <v>-0.057952109257137674</v>
      </c>
      <c r="DR120" s="48">
        <f t="shared" si="137"/>
        <v>-0.019809915785801824</v>
      </c>
      <c r="DS120" s="14">
        <f t="shared" si="164"/>
        <v>-0.0777620250429395</v>
      </c>
      <c r="DT120" s="26">
        <v>0.004985177220681583</v>
      </c>
      <c r="DU120" s="58">
        <v>0.003741158392738697</v>
      </c>
      <c r="DV120" s="58">
        <v>-0.019517581294447833</v>
      </c>
      <c r="DW120" s="58">
        <v>0.013544541589265949</v>
      </c>
      <c r="DX120" s="49"/>
      <c r="DY120" s="26">
        <f t="shared" si="134"/>
        <v>0.0673549706171736</v>
      </c>
      <c r="DZ120" s="40"/>
      <c r="EA120" s="40"/>
      <c r="EB120" s="42">
        <v>102877</v>
      </c>
      <c r="EC120" s="42">
        <v>94218</v>
      </c>
      <c r="ED120" s="42">
        <v>89725</v>
      </c>
      <c r="EE120" s="42">
        <v>8199</v>
      </c>
      <c r="EF120" s="41">
        <v>4001</v>
      </c>
      <c r="EG120" s="41">
        <v>13902</v>
      </c>
      <c r="EH120" s="40">
        <v>13308</v>
      </c>
      <c r="EI120" s="41">
        <v>25127</v>
      </c>
      <c r="EJ120" s="41">
        <v>20810</v>
      </c>
      <c r="EK120" s="41">
        <v>1813</v>
      </c>
      <c r="EL120" s="41">
        <v>257</v>
      </c>
      <c r="EM120" s="41">
        <v>162</v>
      </c>
      <c r="EN120" s="40"/>
      <c r="EO120" s="40"/>
      <c r="EP120" s="40"/>
      <c r="EQ120" s="40"/>
      <c r="ER120" s="40"/>
      <c r="ES120" s="40">
        <v>2146</v>
      </c>
      <c r="ET120" s="40">
        <f>SUM(EL120:ES120)</f>
        <v>2565</v>
      </c>
      <c r="EU120" s="40">
        <f>SUM(EE120:EK120)+ET120</f>
        <v>89725</v>
      </c>
      <c r="EV120" s="40"/>
      <c r="EW120" s="45">
        <f t="shared" si="138"/>
        <v>0.0913792142658122</v>
      </c>
      <c r="EX120" s="44">
        <f t="shared" si="139"/>
        <v>0.04459180830314851</v>
      </c>
      <c r="EY120" s="44">
        <f t="shared" si="140"/>
        <v>0.15494009473390916</v>
      </c>
      <c r="EZ120" s="46">
        <f t="shared" si="141"/>
        <v>0.14831986625801058</v>
      </c>
      <c r="FA120" s="57">
        <f t="shared" si="142"/>
        <v>0.28004458066313737</v>
      </c>
      <c r="FB120" s="57">
        <f t="shared" si="143"/>
        <v>0.2319308999721371</v>
      </c>
      <c r="FC120" s="57">
        <f t="shared" si="144"/>
        <v>0.02020618556701031</v>
      </c>
      <c r="FD120" s="57">
        <f t="shared" si="145"/>
        <v>0.0028643076065756477</v>
      </c>
      <c r="FE120" s="57">
        <f t="shared" si="146"/>
        <v>0.0018055168570632488</v>
      </c>
      <c r="FF120" s="47">
        <f t="shared" si="147"/>
        <v>0</v>
      </c>
      <c r="FG120" s="47">
        <f t="shared" si="148"/>
        <v>0</v>
      </c>
      <c r="FH120" s="47">
        <f t="shared" si="149"/>
        <v>0</v>
      </c>
      <c r="FI120" s="47">
        <f t="shared" si="150"/>
        <v>0</v>
      </c>
      <c r="FJ120" s="47">
        <f t="shared" si="151"/>
        <v>0</v>
      </c>
      <c r="FK120" s="47">
        <f t="shared" si="152"/>
        <v>0.023917525773195877</v>
      </c>
      <c r="FL120" s="47">
        <f>SUM(FD120:FK120)</f>
        <v>0.028587350236834775</v>
      </c>
      <c r="FM120" s="47">
        <f>SUM(EW120:FK120)</f>
        <v>0.9999999999999999</v>
      </c>
      <c r="FN120" s="47">
        <f t="shared" si="116"/>
        <v>0.3485539147394818</v>
      </c>
      <c r="FO120" s="47"/>
      <c r="FP120" s="45">
        <f t="shared" si="153"/>
        <v>0.04459180830314851</v>
      </c>
      <c r="FQ120" s="44">
        <f t="shared" si="154"/>
        <v>0.28004458066313737</v>
      </c>
      <c r="FR120" s="44">
        <f t="shared" si="155"/>
        <v>0.023917525773195877</v>
      </c>
      <c r="FS120" s="46">
        <f t="shared" si="156"/>
        <v>0.3485539147394818</v>
      </c>
      <c r="FT120" s="44">
        <f t="shared" si="157"/>
        <v>0.15494009473390916</v>
      </c>
      <c r="FU120" s="44">
        <f t="shared" si="158"/>
        <v>0.14831986625801058</v>
      </c>
      <c r="FV120" s="44">
        <f t="shared" si="159"/>
        <v>0.2319308999721371</v>
      </c>
      <c r="FW120" s="44">
        <f t="shared" si="160"/>
        <v>0.0913792142658122</v>
      </c>
      <c r="FX120" s="44">
        <f t="shared" si="161"/>
        <v>0.02020618556701031</v>
      </c>
      <c r="FY120" s="46">
        <f t="shared" si="127"/>
        <v>0.004669824463638898</v>
      </c>
      <c r="FZ120" s="46">
        <f>SUM(FS120:FY120)</f>
        <v>1</v>
      </c>
      <c r="GA120" s="84"/>
      <c r="GB120" s="45">
        <f t="shared" si="117"/>
        <v>-0.04524587134385293</v>
      </c>
      <c r="GC120" s="44">
        <f t="shared" si="118"/>
        <v>0.04296158289773622</v>
      </c>
      <c r="GD120" s="44">
        <f t="shared" si="119"/>
        <v>-0.0340345834839418</v>
      </c>
      <c r="GE120" s="46">
        <f t="shared" si="120"/>
        <v>-0.036318871930058505</v>
      </c>
      <c r="GF120" s="44">
        <f t="shared" si="121"/>
        <v>0.0039969125290293395</v>
      </c>
      <c r="GG120" s="44">
        <f t="shared" si="122"/>
        <v>0.013064248567247305</v>
      </c>
      <c r="GH120" s="44">
        <f t="shared" si="123"/>
        <v>-0.010880384184897368</v>
      </c>
      <c r="GI120" s="44">
        <f t="shared" si="124"/>
        <v>0.020223688454494015</v>
      </c>
      <c r="GJ120" s="44">
        <f t="shared" si="125"/>
        <v>0.009498260114135388</v>
      </c>
      <c r="GK120" s="46">
        <f t="shared" si="126"/>
        <v>0.0004161464500497848</v>
      </c>
      <c r="GL120" s="47"/>
      <c r="GM120" s="40"/>
      <c r="GN120" s="46">
        <f t="shared" si="128"/>
        <v>-0.07928045482779472</v>
      </c>
      <c r="GO120" s="46">
        <v>0.04296158289773622</v>
      </c>
      <c r="GP120" s="46">
        <f t="shared" si="129"/>
        <v>-0.036318871930058505</v>
      </c>
    </row>
    <row r="121" spans="1:198" ht="12" hidden="1" outlineLevel="2">
      <c r="A121" s="3">
        <v>227</v>
      </c>
      <c r="B121" s="1">
        <v>228</v>
      </c>
      <c r="C121" s="1">
        <v>1</v>
      </c>
      <c r="E121" s="147">
        <v>34027</v>
      </c>
      <c r="F121" s="40" t="s">
        <v>144</v>
      </c>
      <c r="G121" s="42">
        <v>48324</v>
      </c>
      <c r="H121" s="41">
        <v>44224</v>
      </c>
      <c r="I121" s="43">
        <v>41023</v>
      </c>
      <c r="J121" s="40"/>
      <c r="K121" s="41">
        <v>4388</v>
      </c>
      <c r="L121" s="41"/>
      <c r="M121" s="41"/>
      <c r="N121" s="40">
        <v>4388</v>
      </c>
      <c r="O121" s="41">
        <v>9118</v>
      </c>
      <c r="P121" s="41">
        <v>2830</v>
      </c>
      <c r="Q121" s="41"/>
      <c r="R121" s="41">
        <v>11948</v>
      </c>
      <c r="S121" s="40">
        <v>16336</v>
      </c>
      <c r="T121" s="42"/>
      <c r="U121" s="41">
        <v>4621</v>
      </c>
      <c r="V121" s="41"/>
      <c r="W121" s="43"/>
      <c r="X121" s="41">
        <v>4621</v>
      </c>
      <c r="Y121" s="42"/>
      <c r="Z121" s="43">
        <v>7406</v>
      </c>
      <c r="AA121" s="40">
        <v>7406</v>
      </c>
      <c r="AB121" s="41"/>
      <c r="AC121" s="41">
        <v>8941</v>
      </c>
      <c r="AD121" s="40">
        <v>8941</v>
      </c>
      <c r="AE121" s="42"/>
      <c r="AF121" s="43">
        <v>2889</v>
      </c>
      <c r="AG121" s="40">
        <v>2889</v>
      </c>
      <c r="AH121" s="41">
        <v>95</v>
      </c>
      <c r="AI121" s="41">
        <v>596</v>
      </c>
      <c r="AJ121" s="41"/>
      <c r="AK121" s="41"/>
      <c r="AL121" s="40">
        <v>691</v>
      </c>
      <c r="AM121" s="42"/>
      <c r="AN121" s="41"/>
      <c r="AO121" s="41"/>
      <c r="AP121" s="41"/>
      <c r="AQ121" s="43">
        <v>139</v>
      </c>
      <c r="AR121" s="43">
        <v>139</v>
      </c>
      <c r="AS121" s="41"/>
      <c r="AT121" s="45">
        <v>0.10696438583233796</v>
      </c>
      <c r="AU121" s="44">
        <v>0.22226555834531847</v>
      </c>
      <c r="AV121" s="44">
        <v>0.06898569095385515</v>
      </c>
      <c r="AW121" s="46">
        <f t="shared" si="135"/>
        <v>0.3982156351315116</v>
      </c>
      <c r="AX121" s="44">
        <v>0.11264412646564123</v>
      </c>
      <c r="AY121" s="44">
        <v>0.18053287180362235</v>
      </c>
      <c r="AZ121" s="44">
        <v>0.21795090558954733</v>
      </c>
      <c r="BA121" s="44">
        <v>0.0704239085391122</v>
      </c>
      <c r="BB121" s="44">
        <v>0.01452843526802038</v>
      </c>
      <c r="BC121" s="46">
        <f t="shared" si="94"/>
        <v>0.005704117202544934</v>
      </c>
      <c r="BD121" s="46"/>
      <c r="BE121" s="40"/>
      <c r="BF121" s="40"/>
      <c r="BG121" s="18"/>
      <c r="BH121" s="18"/>
      <c r="BI121" s="19">
        <v>41273</v>
      </c>
      <c r="BJ121" s="40"/>
      <c r="BK121" s="18">
        <v>4320</v>
      </c>
      <c r="BL121" s="18">
        <v>9830</v>
      </c>
      <c r="BM121" s="18">
        <v>3836</v>
      </c>
      <c r="BN121" s="18">
        <v>0</v>
      </c>
      <c r="BO121" s="18">
        <v>6925</v>
      </c>
      <c r="BP121" s="18">
        <v>3763</v>
      </c>
      <c r="BQ121" s="18">
        <v>11228</v>
      </c>
      <c r="BR121" s="18">
        <v>873</v>
      </c>
      <c r="BS121" s="18">
        <v>393</v>
      </c>
      <c r="BT121" s="18">
        <v>105</v>
      </c>
      <c r="BU121" s="18">
        <v>0</v>
      </c>
      <c r="BV121" s="18">
        <v>0</v>
      </c>
      <c r="BW121" s="18">
        <v>0</v>
      </c>
      <c r="BX121" s="18">
        <v>0</v>
      </c>
      <c r="BY121" s="18">
        <v>0</v>
      </c>
      <c r="BZ121" s="18">
        <v>0</v>
      </c>
      <c r="CA121" s="18">
        <v>0</v>
      </c>
      <c r="CB121" s="18">
        <v>0</v>
      </c>
      <c r="CC121" s="18">
        <v>0</v>
      </c>
      <c r="CD121" s="18">
        <v>0</v>
      </c>
      <c r="CE121" s="18">
        <v>0</v>
      </c>
      <c r="CF121" s="18">
        <v>0</v>
      </c>
      <c r="CG121" s="18">
        <v>0</v>
      </c>
      <c r="CH121" s="18">
        <v>0</v>
      </c>
      <c r="CI121" s="18">
        <v>0</v>
      </c>
      <c r="CJ121" s="18">
        <v>0</v>
      </c>
      <c r="CK121" s="19"/>
      <c r="CL121" s="17">
        <v>3836</v>
      </c>
      <c r="CM121" s="20">
        <v>9830</v>
      </c>
      <c r="CN121" s="18">
        <v>13666</v>
      </c>
      <c r="CO121" s="19">
        <v>873</v>
      </c>
      <c r="CP121" s="19">
        <v>393</v>
      </c>
      <c r="CQ121" s="19">
        <f t="shared" si="95"/>
        <v>0</v>
      </c>
      <c r="CR121" s="19">
        <f t="shared" si="96"/>
        <v>0</v>
      </c>
      <c r="CS121" s="18">
        <v>4320</v>
      </c>
      <c r="CT121" s="18">
        <v>6925</v>
      </c>
      <c r="CU121" s="18">
        <v>3763</v>
      </c>
      <c r="CV121" s="18"/>
      <c r="CW121" s="18">
        <v>11228</v>
      </c>
      <c r="CX121" s="19">
        <f t="shared" si="97"/>
        <v>105</v>
      </c>
      <c r="CY121" s="40"/>
      <c r="CZ121" s="58">
        <v>0.09294211712257408</v>
      </c>
      <c r="DA121" s="58">
        <v>0.2381702323552928</v>
      </c>
      <c r="DB121" s="58"/>
      <c r="DC121" s="49">
        <v>0.3311123494778669</v>
      </c>
      <c r="DD121" s="82">
        <v>0.10466891187943692</v>
      </c>
      <c r="DE121" s="58">
        <v>0.16778523489932887</v>
      </c>
      <c r="DF121" s="58">
        <v>0.27204225522738834</v>
      </c>
      <c r="DG121" s="26">
        <v>0.0911734063431299</v>
      </c>
      <c r="DH121" s="58">
        <v>0.021151842608969545</v>
      </c>
      <c r="DI121" s="49"/>
      <c r="DJ121" s="49">
        <v>0.00952196351125433</v>
      </c>
      <c r="DK121" s="82">
        <f t="shared" si="133"/>
        <v>0</v>
      </c>
      <c r="DL121" s="58">
        <f t="shared" si="136"/>
        <v>0</v>
      </c>
      <c r="DM121" s="49">
        <f t="shared" si="99"/>
        <v>0.0025440360526252028</v>
      </c>
      <c r="DN121" s="41"/>
      <c r="DO121" s="82">
        <v>-0.014022268709763877</v>
      </c>
      <c r="DP121" s="26">
        <v>0.015904674009974334</v>
      </c>
      <c r="DQ121" s="26">
        <f t="shared" si="100"/>
        <v>-0.06898569095385515</v>
      </c>
      <c r="DR121" s="48">
        <f t="shared" si="137"/>
        <v>0.0018824053002104574</v>
      </c>
      <c r="DS121" s="14">
        <f t="shared" si="164"/>
        <v>-0.06710328565364469</v>
      </c>
      <c r="DT121" s="26">
        <v>0.006623407340949166</v>
      </c>
      <c r="DU121" s="58">
        <v>-0.007975214586204316</v>
      </c>
      <c r="DV121" s="58">
        <v>-0.01274763690429348</v>
      </c>
      <c r="DW121" s="58">
        <v>0.02074949780401769</v>
      </c>
      <c r="DX121" s="49"/>
      <c r="DY121" s="26">
        <f t="shared" si="134"/>
        <v>0.05409134963784101</v>
      </c>
      <c r="DZ121" s="40"/>
      <c r="EA121" s="40"/>
      <c r="EB121" s="42">
        <v>48571</v>
      </c>
      <c r="EC121" s="42">
        <v>44697</v>
      </c>
      <c r="ED121" s="42">
        <v>41978</v>
      </c>
      <c r="EE121" s="42">
        <v>3411</v>
      </c>
      <c r="EF121" s="41">
        <v>2431</v>
      </c>
      <c r="EG121" s="41">
        <v>4987</v>
      </c>
      <c r="EH121" s="40">
        <v>8671</v>
      </c>
      <c r="EI121" s="41">
        <v>10269</v>
      </c>
      <c r="EJ121" s="41">
        <v>9705</v>
      </c>
      <c r="EK121" s="41">
        <v>1163</v>
      </c>
      <c r="EL121" s="41">
        <v>105</v>
      </c>
      <c r="EM121" s="41">
        <v>123</v>
      </c>
      <c r="EN121" s="40"/>
      <c r="EO121" s="40"/>
      <c r="EP121" s="40"/>
      <c r="EQ121" s="40"/>
      <c r="ER121" s="40"/>
      <c r="ES121" s="40">
        <v>1113</v>
      </c>
      <c r="ET121" s="40">
        <f>SUM(EL121:ES121)</f>
        <v>1341</v>
      </c>
      <c r="EU121" s="40">
        <f>SUM(EE121:EK121)+ET121</f>
        <v>41978</v>
      </c>
      <c r="EV121" s="40"/>
      <c r="EW121" s="45">
        <f t="shared" si="138"/>
        <v>0.0812568488255753</v>
      </c>
      <c r="EX121" s="44">
        <f t="shared" si="139"/>
        <v>0.0579112868645481</v>
      </c>
      <c r="EY121" s="44">
        <f t="shared" si="140"/>
        <v>0.11880032397922721</v>
      </c>
      <c r="EZ121" s="46">
        <f t="shared" si="141"/>
        <v>0.20656057935108865</v>
      </c>
      <c r="FA121" s="57">
        <f t="shared" si="142"/>
        <v>0.24462813854876364</v>
      </c>
      <c r="FB121" s="57">
        <f t="shared" si="143"/>
        <v>0.23119252942017246</v>
      </c>
      <c r="FC121" s="57">
        <f t="shared" si="144"/>
        <v>0.02770498832721902</v>
      </c>
      <c r="FD121" s="57">
        <f t="shared" si="145"/>
        <v>0.0025013102101100575</v>
      </c>
      <c r="FE121" s="57">
        <f t="shared" si="146"/>
        <v>0.0029301062461289246</v>
      </c>
      <c r="FF121" s="47">
        <f t="shared" si="147"/>
        <v>0</v>
      </c>
      <c r="FG121" s="47">
        <f t="shared" si="148"/>
        <v>0</v>
      </c>
      <c r="FH121" s="47">
        <f t="shared" si="149"/>
        <v>0</v>
      </c>
      <c r="FI121" s="47">
        <f t="shared" si="150"/>
        <v>0</v>
      </c>
      <c r="FJ121" s="47">
        <f t="shared" si="151"/>
        <v>0</v>
      </c>
      <c r="FK121" s="47">
        <f t="shared" si="152"/>
        <v>0.02651388822716661</v>
      </c>
      <c r="FL121" s="47">
        <f>SUM(FD121:FK121)</f>
        <v>0.03194530468340559</v>
      </c>
      <c r="FM121" s="47">
        <f>SUM(EW121:FK121)</f>
        <v>0.9999999999999999</v>
      </c>
      <c r="FN121" s="47">
        <f t="shared" si="116"/>
        <v>0.32905331364047835</v>
      </c>
      <c r="FO121" s="47"/>
      <c r="FP121" s="45">
        <f t="shared" si="153"/>
        <v>0.0579112868645481</v>
      </c>
      <c r="FQ121" s="44">
        <f t="shared" si="154"/>
        <v>0.24462813854876364</v>
      </c>
      <c r="FR121" s="44">
        <f t="shared" si="155"/>
        <v>0.02651388822716661</v>
      </c>
      <c r="FS121" s="46">
        <f t="shared" si="156"/>
        <v>0.32905331364047835</v>
      </c>
      <c r="FT121" s="44">
        <f t="shared" si="157"/>
        <v>0.11880032397922721</v>
      </c>
      <c r="FU121" s="44">
        <f t="shared" si="158"/>
        <v>0.20656057935108865</v>
      </c>
      <c r="FV121" s="44">
        <f t="shared" si="159"/>
        <v>0.23119252942017246</v>
      </c>
      <c r="FW121" s="44">
        <f t="shared" si="160"/>
        <v>0.0812568488255753</v>
      </c>
      <c r="FX121" s="44">
        <f t="shared" si="161"/>
        <v>0.02770498832721902</v>
      </c>
      <c r="FY121" s="46">
        <f t="shared" si="127"/>
        <v>0.0054314164562389786</v>
      </c>
      <c r="FZ121" s="46">
        <f>SUM(FS121:FY121)</f>
        <v>0.9999999999999999</v>
      </c>
      <c r="GA121" s="84"/>
      <c r="GB121" s="45">
        <f t="shared" si="117"/>
        <v>-0.04905309896778986</v>
      </c>
      <c r="GC121" s="44">
        <f t="shared" si="118"/>
        <v>0.02236258020344517</v>
      </c>
      <c r="GD121" s="44">
        <f t="shared" si="119"/>
        <v>-0.04247180272668854</v>
      </c>
      <c r="GE121" s="46">
        <f t="shared" si="120"/>
        <v>-0.06916232149103324</v>
      </c>
      <c r="GF121" s="44">
        <f t="shared" si="121"/>
        <v>0.0061561975135859814</v>
      </c>
      <c r="GG121" s="44">
        <f t="shared" si="122"/>
        <v>0.026027707547466306</v>
      </c>
      <c r="GH121" s="44">
        <f t="shared" si="123"/>
        <v>0.013241623830625132</v>
      </c>
      <c r="GI121" s="44">
        <f t="shared" si="124"/>
        <v>0.010832940286463089</v>
      </c>
      <c r="GJ121" s="44">
        <f t="shared" si="125"/>
        <v>0.01317655305919864</v>
      </c>
      <c r="GK121" s="46">
        <f t="shared" si="126"/>
        <v>-0.00027270074630595525</v>
      </c>
      <c r="GL121" s="47"/>
      <c r="GM121" s="40"/>
      <c r="GN121" s="46">
        <f t="shared" si="128"/>
        <v>-0.0915249016944784</v>
      </c>
      <c r="GO121" s="46">
        <v>0.02236258020344517</v>
      </c>
      <c r="GP121" s="46">
        <f t="shared" si="129"/>
        <v>-0.06916232149103323</v>
      </c>
    </row>
    <row r="122" spans="1:198" ht="12" hidden="1" outlineLevel="1" collapsed="1">
      <c r="A122" s="3">
        <v>230</v>
      </c>
      <c r="B122" s="1">
        <v>231</v>
      </c>
      <c r="D122" s="1">
        <v>236</v>
      </c>
      <c r="E122" s="7" t="s">
        <v>145</v>
      </c>
      <c r="F122" s="6" t="s">
        <v>146</v>
      </c>
      <c r="G122" s="8">
        <v>120886</v>
      </c>
      <c r="H122" s="9">
        <v>108352</v>
      </c>
      <c r="I122" s="10">
        <v>102152</v>
      </c>
      <c r="J122" s="6"/>
      <c r="K122" s="9">
        <v>9487</v>
      </c>
      <c r="L122" s="9"/>
      <c r="M122" s="9"/>
      <c r="N122" s="6">
        <v>9487</v>
      </c>
      <c r="O122" s="9">
        <v>23066</v>
      </c>
      <c r="P122" s="9">
        <v>12584</v>
      </c>
      <c r="Q122" s="9"/>
      <c r="R122" s="9">
        <v>35650</v>
      </c>
      <c r="S122" s="6">
        <v>45137</v>
      </c>
      <c r="T122" s="8"/>
      <c r="U122" s="9">
        <v>14135</v>
      </c>
      <c r="V122" s="9"/>
      <c r="W122" s="10"/>
      <c r="X122" s="9">
        <v>14135</v>
      </c>
      <c r="Y122" s="8"/>
      <c r="Z122" s="10">
        <v>19258</v>
      </c>
      <c r="AA122" s="6">
        <v>19258</v>
      </c>
      <c r="AB122" s="9"/>
      <c r="AC122" s="9">
        <v>14684</v>
      </c>
      <c r="AD122" s="6">
        <v>14684</v>
      </c>
      <c r="AE122" s="8"/>
      <c r="AF122" s="10">
        <v>7424</v>
      </c>
      <c r="AG122" s="6">
        <v>7424</v>
      </c>
      <c r="AH122" s="9">
        <v>245</v>
      </c>
      <c r="AI122" s="9">
        <v>810</v>
      </c>
      <c r="AJ122" s="9"/>
      <c r="AK122" s="9"/>
      <c r="AL122" s="6">
        <v>1055</v>
      </c>
      <c r="AM122" s="8"/>
      <c r="AN122" s="9"/>
      <c r="AO122" s="9"/>
      <c r="AP122" s="9"/>
      <c r="AQ122" s="10">
        <v>459</v>
      </c>
      <c r="AR122" s="10">
        <v>459</v>
      </c>
      <c r="AS122" s="9"/>
      <c r="AT122" s="12">
        <v>0.09287140731459002</v>
      </c>
      <c r="AU122" s="11">
        <v>0.2258007674837497</v>
      </c>
      <c r="AV122" s="11">
        <v>0.12318897329469809</v>
      </c>
      <c r="AW122" s="13">
        <f t="shared" si="135"/>
        <v>0.4418611480930378</v>
      </c>
      <c r="AX122" s="11">
        <v>0.13837222961860757</v>
      </c>
      <c r="AY122" s="11">
        <v>0.18852298535515702</v>
      </c>
      <c r="AZ122" s="11">
        <v>0.14374657373326025</v>
      </c>
      <c r="BA122" s="11">
        <v>0.07267601221708826</v>
      </c>
      <c r="BB122" s="11">
        <v>0.007929360169159684</v>
      </c>
      <c r="BC122" s="13">
        <f t="shared" si="94"/>
        <v>0.006891690813689455</v>
      </c>
      <c r="BD122" s="13"/>
      <c r="BE122" s="6"/>
      <c r="BF122" s="6"/>
      <c r="BG122" s="9"/>
      <c r="BH122" s="9"/>
      <c r="BI122" s="6">
        <v>103125</v>
      </c>
      <c r="BJ122" s="6"/>
      <c r="BK122" s="9">
        <v>17555</v>
      </c>
      <c r="BL122" s="9">
        <v>26270</v>
      </c>
      <c r="BM122" s="9">
        <v>8610</v>
      </c>
      <c r="BN122" s="9">
        <v>0</v>
      </c>
      <c r="BO122" s="9">
        <v>24531</v>
      </c>
      <c r="BP122" s="9">
        <v>8399</v>
      </c>
      <c r="BQ122" s="9">
        <v>14831</v>
      </c>
      <c r="BR122" s="9">
        <v>1153</v>
      </c>
      <c r="BS122" s="9">
        <v>1040</v>
      </c>
      <c r="BT122" s="9">
        <v>145</v>
      </c>
      <c r="BU122" s="9">
        <v>223</v>
      </c>
      <c r="BV122" s="9">
        <v>368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6"/>
      <c r="CL122" s="8">
        <v>8610</v>
      </c>
      <c r="CM122" s="10">
        <v>26270</v>
      </c>
      <c r="CN122" s="9">
        <v>34880</v>
      </c>
      <c r="CO122" s="6">
        <v>1153</v>
      </c>
      <c r="CP122" s="6">
        <v>1040</v>
      </c>
      <c r="CQ122" s="6">
        <f t="shared" si="95"/>
        <v>0</v>
      </c>
      <c r="CR122" s="6">
        <f t="shared" si="96"/>
        <v>368</v>
      </c>
      <c r="CS122" s="9">
        <v>17555</v>
      </c>
      <c r="CT122" s="9">
        <v>24531</v>
      </c>
      <c r="CU122" s="9">
        <v>8399</v>
      </c>
      <c r="CV122" s="9"/>
      <c r="CW122" s="9">
        <v>14831</v>
      </c>
      <c r="CX122" s="6">
        <f t="shared" si="97"/>
        <v>368</v>
      </c>
      <c r="CY122" s="6"/>
      <c r="CZ122" s="66">
        <v>0.08349090909090909</v>
      </c>
      <c r="DA122" s="66">
        <v>0.25473939393939393</v>
      </c>
      <c r="DB122" s="66"/>
      <c r="DC122" s="14">
        <v>0.33823030303030305</v>
      </c>
      <c r="DD122" s="80">
        <v>0.17023030303030304</v>
      </c>
      <c r="DE122" s="66">
        <v>0.23787636363636364</v>
      </c>
      <c r="DF122" s="66">
        <v>0.14381575757575757</v>
      </c>
      <c r="DG122" s="15">
        <v>0.08144484848484848</v>
      </c>
      <c r="DH122" s="66">
        <v>0.011180606060606061</v>
      </c>
      <c r="DI122" s="14"/>
      <c r="DJ122" s="14">
        <v>0.010084848484848485</v>
      </c>
      <c r="DK122" s="80">
        <f t="shared" si="133"/>
        <v>0</v>
      </c>
      <c r="DL122" s="66">
        <f t="shared" si="136"/>
        <v>0.0035684848484848486</v>
      </c>
      <c r="DM122" s="14">
        <f t="shared" si="99"/>
        <v>0.0035684848484848486</v>
      </c>
      <c r="DN122" s="9"/>
      <c r="DO122" s="80">
        <v>-0.009380498223680936</v>
      </c>
      <c r="DP122" s="15">
        <v>0.02893862645564424</v>
      </c>
      <c r="DQ122" s="15">
        <f t="shared" si="100"/>
        <v>-0.12318897329469809</v>
      </c>
      <c r="DR122" s="15">
        <f t="shared" si="137"/>
        <v>0.019558128231963304</v>
      </c>
      <c r="DS122" s="14">
        <f t="shared" si="164"/>
        <v>-0.10363084506273479</v>
      </c>
      <c r="DT122" s="15">
        <v>0.0032512458914463766</v>
      </c>
      <c r="DU122" s="66">
        <v>0.03185807341169547</v>
      </c>
      <c r="DV122" s="66">
        <v>0.04935337828120662</v>
      </c>
      <c r="DW122" s="66">
        <v>0.008768836267760219</v>
      </c>
      <c r="DX122" s="14"/>
      <c r="DY122" s="15">
        <f t="shared" si="134"/>
        <v>6.918384249732235E-05</v>
      </c>
      <c r="DZ122" s="6"/>
      <c r="EA122" s="6"/>
      <c r="EB122" s="8">
        <f>EB123+EB124</f>
        <v>123058</v>
      </c>
      <c r="EC122" s="8">
        <f aca="true" t="shared" si="165" ref="EC122:ES122">EC123+EC124</f>
        <v>110245</v>
      </c>
      <c r="ED122" s="8">
        <f t="shared" si="165"/>
        <v>104830</v>
      </c>
      <c r="EE122" s="8">
        <f t="shared" si="165"/>
        <v>8957</v>
      </c>
      <c r="EF122" s="9">
        <f t="shared" si="165"/>
        <v>5176</v>
      </c>
      <c r="EG122" s="9">
        <f t="shared" si="165"/>
        <v>16087</v>
      </c>
      <c r="EH122" s="6">
        <f t="shared" si="165"/>
        <v>23376</v>
      </c>
      <c r="EI122" s="9">
        <f t="shared" si="165"/>
        <v>27743</v>
      </c>
      <c r="EJ122" s="9">
        <f t="shared" si="165"/>
        <v>13848</v>
      </c>
      <c r="EK122" s="9">
        <f t="shared" si="165"/>
        <v>1755</v>
      </c>
      <c r="EL122" s="9">
        <f t="shared" si="165"/>
        <v>413</v>
      </c>
      <c r="EM122" s="9">
        <f t="shared" si="165"/>
        <v>262</v>
      </c>
      <c r="EN122" s="6">
        <f t="shared" si="165"/>
        <v>0</v>
      </c>
      <c r="EO122" s="6">
        <f t="shared" si="165"/>
        <v>0</v>
      </c>
      <c r="EP122" s="6">
        <f t="shared" si="165"/>
        <v>0</v>
      </c>
      <c r="EQ122" s="6">
        <f t="shared" si="165"/>
        <v>0</v>
      </c>
      <c r="ER122" s="6">
        <f t="shared" si="165"/>
        <v>0</v>
      </c>
      <c r="ES122" s="6">
        <f t="shared" si="165"/>
        <v>7213</v>
      </c>
      <c r="ET122" s="6">
        <f>SUM(EL122:ES122)</f>
        <v>7888</v>
      </c>
      <c r="EU122" s="6">
        <f>SUM(EE122:EK122)+ET122</f>
        <v>104830</v>
      </c>
      <c r="EV122" s="6"/>
      <c r="EW122" s="12">
        <f t="shared" si="138"/>
        <v>0.08544309834970905</v>
      </c>
      <c r="EX122" s="11">
        <f t="shared" si="139"/>
        <v>0.04937517886101307</v>
      </c>
      <c r="EY122" s="11">
        <f t="shared" si="140"/>
        <v>0.15345797958599638</v>
      </c>
      <c r="EZ122" s="13">
        <f t="shared" si="141"/>
        <v>0.22298960221310693</v>
      </c>
      <c r="FA122" s="66">
        <f t="shared" si="142"/>
        <v>0.26464752456357915</v>
      </c>
      <c r="FB122" s="66">
        <f t="shared" si="143"/>
        <v>0.1320995898120767</v>
      </c>
      <c r="FC122" s="66">
        <f t="shared" si="144"/>
        <v>0.016741390823237622</v>
      </c>
      <c r="FD122" s="66">
        <f t="shared" si="145"/>
        <v>0.003939711914528284</v>
      </c>
      <c r="FE122" s="66">
        <f t="shared" si="146"/>
        <v>0.002499284555947725</v>
      </c>
      <c r="FF122" s="14">
        <f t="shared" si="147"/>
        <v>0</v>
      </c>
      <c r="FG122" s="14">
        <f t="shared" si="148"/>
        <v>0</v>
      </c>
      <c r="FH122" s="14">
        <f t="shared" si="149"/>
        <v>0</v>
      </c>
      <c r="FI122" s="14">
        <f t="shared" si="150"/>
        <v>0</v>
      </c>
      <c r="FJ122" s="14">
        <f t="shared" si="151"/>
        <v>0</v>
      </c>
      <c r="FK122" s="14">
        <f t="shared" si="152"/>
        <v>0.06880663932080511</v>
      </c>
      <c r="FL122" s="14">
        <f>SUM(FD122:FK122)</f>
        <v>0.07524563579128112</v>
      </c>
      <c r="FM122" s="14">
        <f>SUM(EW122:FK122)</f>
        <v>1</v>
      </c>
      <c r="FN122" s="14">
        <f t="shared" si="116"/>
        <v>0.3828293427453973</v>
      </c>
      <c r="FO122" s="14"/>
      <c r="FP122" s="12">
        <f t="shared" si="153"/>
        <v>0.04937517886101307</v>
      </c>
      <c r="FQ122" s="11">
        <f t="shared" si="154"/>
        <v>0.26464752456357915</v>
      </c>
      <c r="FR122" s="11">
        <f t="shared" si="155"/>
        <v>0.06880663932080511</v>
      </c>
      <c r="FS122" s="13">
        <f t="shared" si="156"/>
        <v>0.3828293427453973</v>
      </c>
      <c r="FT122" s="11">
        <f t="shared" si="157"/>
        <v>0.15345797958599638</v>
      </c>
      <c r="FU122" s="11">
        <f t="shared" si="158"/>
        <v>0.22298960221310693</v>
      </c>
      <c r="FV122" s="11">
        <f t="shared" si="159"/>
        <v>0.1320995898120767</v>
      </c>
      <c r="FW122" s="11">
        <f t="shared" si="160"/>
        <v>0.08544309834970905</v>
      </c>
      <c r="FX122" s="11">
        <f t="shared" si="161"/>
        <v>0.016741390823237622</v>
      </c>
      <c r="FY122" s="13">
        <f t="shared" si="127"/>
        <v>0.006438996470476008</v>
      </c>
      <c r="FZ122" s="13">
        <f>SUM(FS122:FY122)</f>
        <v>1.0000000000000002</v>
      </c>
      <c r="GA122" s="80"/>
      <c r="GB122" s="12">
        <f t="shared" si="117"/>
        <v>-0.04349622845357695</v>
      </c>
      <c r="GC122" s="11">
        <f t="shared" si="118"/>
        <v>0.03884675707982946</v>
      </c>
      <c r="GD122" s="11">
        <f t="shared" si="119"/>
        <v>-0.054382333973892985</v>
      </c>
      <c r="GE122" s="13">
        <f t="shared" si="120"/>
        <v>-0.059031805347640465</v>
      </c>
      <c r="GF122" s="11">
        <f t="shared" si="121"/>
        <v>0.015085749967388817</v>
      </c>
      <c r="GG122" s="11">
        <f t="shared" si="122"/>
        <v>0.03446661685794991</v>
      </c>
      <c r="GH122" s="11">
        <f t="shared" si="123"/>
        <v>-0.011646983921183546</v>
      </c>
      <c r="GI122" s="11">
        <f t="shared" si="124"/>
        <v>0.012767086132620786</v>
      </c>
      <c r="GJ122" s="11">
        <f t="shared" si="125"/>
        <v>0.008812030654077938</v>
      </c>
      <c r="GK122" s="13">
        <f t="shared" si="126"/>
        <v>-0.00045269434321344726</v>
      </c>
      <c r="GL122" s="14"/>
      <c r="GM122" s="6"/>
      <c r="GN122" s="13">
        <f t="shared" si="128"/>
        <v>-0.09787856242746994</v>
      </c>
      <c r="GO122" s="13">
        <v>0.03884675707982946</v>
      </c>
      <c r="GP122" s="13">
        <f t="shared" si="129"/>
        <v>-0.05903180534764048</v>
      </c>
    </row>
    <row r="123" spans="1:198" ht="12" hidden="1" outlineLevel="2">
      <c r="A123" s="3">
        <v>231</v>
      </c>
      <c r="B123" s="1">
        <v>232</v>
      </c>
      <c r="C123" s="1">
        <v>1</v>
      </c>
      <c r="E123" s="147">
        <v>35005</v>
      </c>
      <c r="F123" s="40" t="s">
        <v>147</v>
      </c>
      <c r="G123" s="42">
        <v>27292</v>
      </c>
      <c r="H123" s="41">
        <v>25517</v>
      </c>
      <c r="I123" s="43">
        <v>23991</v>
      </c>
      <c r="J123" s="40"/>
      <c r="K123" s="41">
        <v>1966</v>
      </c>
      <c r="L123" s="41"/>
      <c r="M123" s="41"/>
      <c r="N123" s="40">
        <v>1966</v>
      </c>
      <c r="O123" s="41">
        <v>4804</v>
      </c>
      <c r="P123" s="41">
        <v>2506</v>
      </c>
      <c r="Q123" s="41"/>
      <c r="R123" s="41">
        <v>7310</v>
      </c>
      <c r="S123" s="40">
        <v>9276</v>
      </c>
      <c r="T123" s="42"/>
      <c r="U123" s="41">
        <v>4265</v>
      </c>
      <c r="V123" s="41"/>
      <c r="W123" s="43"/>
      <c r="X123" s="41">
        <v>4265</v>
      </c>
      <c r="Y123" s="42"/>
      <c r="Z123" s="43">
        <v>3640</v>
      </c>
      <c r="AA123" s="40">
        <v>3640</v>
      </c>
      <c r="AB123" s="41"/>
      <c r="AC123" s="41">
        <v>5327</v>
      </c>
      <c r="AD123" s="40">
        <v>5327</v>
      </c>
      <c r="AE123" s="42"/>
      <c r="AF123" s="43">
        <v>1216</v>
      </c>
      <c r="AG123" s="40">
        <v>1216</v>
      </c>
      <c r="AH123" s="41">
        <v>38</v>
      </c>
      <c r="AI123" s="41">
        <v>165</v>
      </c>
      <c r="AJ123" s="41"/>
      <c r="AK123" s="41"/>
      <c r="AL123" s="40">
        <v>203</v>
      </c>
      <c r="AM123" s="42"/>
      <c r="AN123" s="41"/>
      <c r="AO123" s="41"/>
      <c r="AP123" s="41"/>
      <c r="AQ123" s="43">
        <v>64</v>
      </c>
      <c r="AR123" s="43">
        <v>64</v>
      </c>
      <c r="AS123" s="41"/>
      <c r="AT123" s="45">
        <v>0.08194739694051936</v>
      </c>
      <c r="AU123" s="44">
        <v>0.2002417573256638</v>
      </c>
      <c r="AV123" s="44">
        <v>0.10445583760576883</v>
      </c>
      <c r="AW123" s="46">
        <f t="shared" si="135"/>
        <v>0.386644991871952</v>
      </c>
      <c r="AX123" s="44">
        <v>0.17777499895794255</v>
      </c>
      <c r="AY123" s="44">
        <v>0.15172356300279272</v>
      </c>
      <c r="AZ123" s="44">
        <v>0.22204159893293318</v>
      </c>
      <c r="BA123" s="44">
        <v>0.050685673794339546</v>
      </c>
      <c r="BB123" s="44">
        <v>0.0068775790921595595</v>
      </c>
      <c r="BC123" s="46">
        <f t="shared" si="94"/>
        <v>0.004251594347880472</v>
      </c>
      <c r="BD123" s="46"/>
      <c r="BE123" s="40"/>
      <c r="BF123" s="40"/>
      <c r="BG123" s="18"/>
      <c r="BH123" s="18"/>
      <c r="BI123" s="19">
        <v>24416</v>
      </c>
      <c r="BJ123" s="40"/>
      <c r="BK123" s="18">
        <v>5195</v>
      </c>
      <c r="BL123" s="18">
        <v>5319</v>
      </c>
      <c r="BM123" s="18">
        <v>1810</v>
      </c>
      <c r="BN123" s="18">
        <v>0</v>
      </c>
      <c r="BO123" s="18">
        <v>4190</v>
      </c>
      <c r="BP123" s="18">
        <v>1438</v>
      </c>
      <c r="BQ123" s="18">
        <v>5894</v>
      </c>
      <c r="BR123" s="18">
        <v>278</v>
      </c>
      <c r="BS123" s="18">
        <v>210</v>
      </c>
      <c r="BT123" s="18">
        <v>27</v>
      </c>
      <c r="BU123" s="18">
        <v>26</v>
      </c>
      <c r="BV123" s="18">
        <v>29</v>
      </c>
      <c r="BW123" s="18">
        <v>0</v>
      </c>
      <c r="BX123" s="18">
        <v>0</v>
      </c>
      <c r="BY123" s="18">
        <v>0</v>
      </c>
      <c r="BZ123" s="18">
        <v>0</v>
      </c>
      <c r="CA123" s="18">
        <v>0</v>
      </c>
      <c r="CB123" s="18">
        <v>0</v>
      </c>
      <c r="CC123" s="18">
        <v>0</v>
      </c>
      <c r="CD123" s="18">
        <v>0</v>
      </c>
      <c r="CE123" s="18">
        <v>0</v>
      </c>
      <c r="CF123" s="18">
        <v>0</v>
      </c>
      <c r="CG123" s="18">
        <v>0</v>
      </c>
      <c r="CH123" s="18">
        <v>0</v>
      </c>
      <c r="CI123" s="18">
        <v>0</v>
      </c>
      <c r="CJ123" s="18">
        <v>0</v>
      </c>
      <c r="CK123" s="19"/>
      <c r="CL123" s="17">
        <v>1810</v>
      </c>
      <c r="CM123" s="20">
        <v>5319</v>
      </c>
      <c r="CN123" s="18">
        <v>7129</v>
      </c>
      <c r="CO123" s="19">
        <v>278</v>
      </c>
      <c r="CP123" s="19">
        <v>210</v>
      </c>
      <c r="CQ123" s="19">
        <f t="shared" si="95"/>
        <v>0</v>
      </c>
      <c r="CR123" s="19">
        <f t="shared" si="96"/>
        <v>29</v>
      </c>
      <c r="CS123" s="18">
        <v>5195</v>
      </c>
      <c r="CT123" s="18">
        <v>4190</v>
      </c>
      <c r="CU123" s="18">
        <v>1438</v>
      </c>
      <c r="CV123" s="18"/>
      <c r="CW123" s="18">
        <v>5894</v>
      </c>
      <c r="CX123" s="19">
        <f t="shared" si="97"/>
        <v>53</v>
      </c>
      <c r="CY123" s="40"/>
      <c r="CZ123" s="58">
        <v>0.07413171690694627</v>
      </c>
      <c r="DA123" s="58">
        <v>0.2178489515072084</v>
      </c>
      <c r="DB123" s="58"/>
      <c r="DC123" s="49">
        <v>0.29198066841415465</v>
      </c>
      <c r="DD123" s="82">
        <v>0.21277031454783749</v>
      </c>
      <c r="DE123" s="58">
        <v>0.17160878112712974</v>
      </c>
      <c r="DF123" s="58">
        <v>0.24139908256880735</v>
      </c>
      <c r="DG123" s="26">
        <v>0.05889580602883355</v>
      </c>
      <c r="DH123" s="58">
        <v>0.011385976408912188</v>
      </c>
      <c r="DI123" s="49"/>
      <c r="DJ123" s="49">
        <v>0.008600917431192661</v>
      </c>
      <c r="DK123" s="82">
        <f t="shared" si="133"/>
        <v>0</v>
      </c>
      <c r="DL123" s="58">
        <f t="shared" si="136"/>
        <v>0.001187745740498034</v>
      </c>
      <c r="DM123" s="49">
        <f t="shared" si="99"/>
        <v>0.002170707732634338</v>
      </c>
      <c r="DN123" s="41"/>
      <c r="DO123" s="82">
        <v>-0.007815680033573094</v>
      </c>
      <c r="DP123" s="26">
        <v>0.017607194181544605</v>
      </c>
      <c r="DQ123" s="26">
        <f t="shared" si="100"/>
        <v>-0.10445583760576883</v>
      </c>
      <c r="DR123" s="48">
        <f t="shared" si="137"/>
        <v>0.009791514147971511</v>
      </c>
      <c r="DS123" s="14">
        <f t="shared" si="164"/>
        <v>-0.09466432345779732</v>
      </c>
      <c r="DT123" s="26">
        <v>0.004508397316752628</v>
      </c>
      <c r="DU123" s="58">
        <v>0.03499531558989494</v>
      </c>
      <c r="DV123" s="58">
        <v>0.019885218124337023</v>
      </c>
      <c r="DW123" s="58">
        <v>0.008210132234494003</v>
      </c>
      <c r="DX123" s="49"/>
      <c r="DY123" s="26">
        <f t="shared" si="134"/>
        <v>0.019357483635874168</v>
      </c>
      <c r="DZ123" s="40"/>
      <c r="EA123" s="40"/>
      <c r="EB123" s="42">
        <v>27687</v>
      </c>
      <c r="EC123" s="42">
        <v>25911</v>
      </c>
      <c r="ED123" s="42">
        <v>24460</v>
      </c>
      <c r="EE123" s="42">
        <v>1663</v>
      </c>
      <c r="EF123" s="41">
        <v>1018</v>
      </c>
      <c r="EG123" s="41">
        <v>4563</v>
      </c>
      <c r="EH123" s="40">
        <v>4649</v>
      </c>
      <c r="EI123" s="41">
        <v>6030</v>
      </c>
      <c r="EJ123" s="41">
        <v>4838</v>
      </c>
      <c r="EK123" s="41">
        <v>323</v>
      </c>
      <c r="EL123" s="41">
        <v>85</v>
      </c>
      <c r="EM123" s="41">
        <v>40</v>
      </c>
      <c r="EN123" s="40"/>
      <c r="EO123" s="40"/>
      <c r="EP123" s="40"/>
      <c r="EQ123" s="40"/>
      <c r="ER123" s="40"/>
      <c r="ES123" s="40">
        <v>1251</v>
      </c>
      <c r="ET123" s="40">
        <f>SUM(EL123:ES123)</f>
        <v>1376</v>
      </c>
      <c r="EU123" s="40">
        <f>SUM(EE123:EK123)+ET123</f>
        <v>24460</v>
      </c>
      <c r="EV123" s="40"/>
      <c r="EW123" s="45">
        <f t="shared" si="138"/>
        <v>0.06798855273916599</v>
      </c>
      <c r="EX123" s="44">
        <f t="shared" si="139"/>
        <v>0.04161896974652494</v>
      </c>
      <c r="EY123" s="44">
        <f t="shared" si="140"/>
        <v>0.1865494685200327</v>
      </c>
      <c r="EZ123" s="46">
        <f t="shared" si="141"/>
        <v>0.19006541291905152</v>
      </c>
      <c r="FA123" s="57">
        <f t="shared" si="142"/>
        <v>0.24652493867538838</v>
      </c>
      <c r="FB123" s="57">
        <f t="shared" si="143"/>
        <v>0.19779231398201144</v>
      </c>
      <c r="FC123" s="57">
        <f t="shared" si="144"/>
        <v>0.013205233033524121</v>
      </c>
      <c r="FD123" s="57">
        <f t="shared" si="145"/>
        <v>0.003475061324611611</v>
      </c>
      <c r="FE123" s="57">
        <f t="shared" si="146"/>
        <v>0.001635322976287817</v>
      </c>
      <c r="FF123" s="47">
        <f t="shared" si="147"/>
        <v>0</v>
      </c>
      <c r="FG123" s="47">
        <f t="shared" si="148"/>
        <v>0</v>
      </c>
      <c r="FH123" s="47">
        <f t="shared" si="149"/>
        <v>0</v>
      </c>
      <c r="FI123" s="47">
        <f t="shared" si="150"/>
        <v>0</v>
      </c>
      <c r="FJ123" s="47">
        <f t="shared" si="151"/>
        <v>0</v>
      </c>
      <c r="FK123" s="47">
        <f t="shared" si="152"/>
        <v>0.051144726083401475</v>
      </c>
      <c r="FL123" s="47">
        <f>SUM(FD123:FK123)</f>
        <v>0.0562551103843009</v>
      </c>
      <c r="FM123" s="47">
        <f>SUM(EW123:FK123)</f>
        <v>1</v>
      </c>
      <c r="FN123" s="47">
        <f t="shared" si="116"/>
        <v>0.3392886345053148</v>
      </c>
      <c r="FO123" s="47"/>
      <c r="FP123" s="45">
        <f t="shared" si="153"/>
        <v>0.04161896974652494</v>
      </c>
      <c r="FQ123" s="44">
        <f t="shared" si="154"/>
        <v>0.24652493867538838</v>
      </c>
      <c r="FR123" s="44">
        <f t="shared" si="155"/>
        <v>0.051144726083401475</v>
      </c>
      <c r="FS123" s="46">
        <f t="shared" si="156"/>
        <v>0.3392886345053148</v>
      </c>
      <c r="FT123" s="44">
        <f t="shared" si="157"/>
        <v>0.1865494685200327</v>
      </c>
      <c r="FU123" s="44">
        <f t="shared" si="158"/>
        <v>0.19006541291905152</v>
      </c>
      <c r="FV123" s="44">
        <f t="shared" si="159"/>
        <v>0.19779231398201144</v>
      </c>
      <c r="FW123" s="44">
        <f t="shared" si="160"/>
        <v>0.06798855273916599</v>
      </c>
      <c r="FX123" s="44">
        <f t="shared" si="161"/>
        <v>0.013205233033524121</v>
      </c>
      <c r="FY123" s="46">
        <f t="shared" si="127"/>
        <v>0.005110384300899426</v>
      </c>
      <c r="FZ123" s="46">
        <f>SUM(FS123:FY123)</f>
        <v>1.0000000000000002</v>
      </c>
      <c r="GA123" s="84"/>
      <c r="GB123" s="45">
        <f t="shared" si="117"/>
        <v>-0.040328427193994425</v>
      </c>
      <c r="GC123" s="44">
        <f t="shared" si="118"/>
        <v>0.04628318134972459</v>
      </c>
      <c r="GD123" s="44">
        <f t="shared" si="119"/>
        <v>-0.05331111152236736</v>
      </c>
      <c r="GE123" s="46">
        <f t="shared" si="120"/>
        <v>-0.04735635736663718</v>
      </c>
      <c r="GF123" s="44">
        <f t="shared" si="121"/>
        <v>0.00877446956209016</v>
      </c>
      <c r="GG123" s="44">
        <f t="shared" si="122"/>
        <v>0.0383418499162588</v>
      </c>
      <c r="GH123" s="44">
        <f t="shared" si="123"/>
        <v>-0.02424928495092174</v>
      </c>
      <c r="GI123" s="44">
        <f t="shared" si="124"/>
        <v>0.01730287894482644</v>
      </c>
      <c r="GJ123" s="44">
        <f t="shared" si="125"/>
        <v>0.006327653941364562</v>
      </c>
      <c r="GK123" s="46">
        <f t="shared" si="126"/>
        <v>0.0008587899530189541</v>
      </c>
      <c r="GL123" s="47"/>
      <c r="GM123" s="40"/>
      <c r="GN123" s="46">
        <f t="shared" si="128"/>
        <v>-0.09363953871636178</v>
      </c>
      <c r="GO123" s="46">
        <v>0.04628318134972459</v>
      </c>
      <c r="GP123" s="46">
        <f t="shared" si="129"/>
        <v>-0.047356357366637195</v>
      </c>
    </row>
    <row r="124" spans="1:198" ht="12" hidden="1" outlineLevel="2">
      <c r="A124" s="3">
        <v>235</v>
      </c>
      <c r="B124" s="1">
        <v>236</v>
      </c>
      <c r="C124" s="1">
        <v>1</v>
      </c>
      <c r="E124" s="147">
        <v>35013</v>
      </c>
      <c r="F124" s="40" t="s">
        <v>148</v>
      </c>
      <c r="G124" s="42">
        <v>93594</v>
      </c>
      <c r="H124" s="41">
        <v>82835</v>
      </c>
      <c r="I124" s="43">
        <v>78161</v>
      </c>
      <c r="J124" s="40"/>
      <c r="K124" s="41">
        <v>7521</v>
      </c>
      <c r="L124" s="41"/>
      <c r="M124" s="41"/>
      <c r="N124" s="40">
        <v>7521</v>
      </c>
      <c r="O124" s="41">
        <v>18262</v>
      </c>
      <c r="P124" s="41">
        <v>10078</v>
      </c>
      <c r="Q124" s="41"/>
      <c r="R124" s="41">
        <v>28340</v>
      </c>
      <c r="S124" s="40">
        <v>35861</v>
      </c>
      <c r="T124" s="42"/>
      <c r="U124" s="41">
        <v>9870</v>
      </c>
      <c r="V124" s="41"/>
      <c r="W124" s="43"/>
      <c r="X124" s="41">
        <v>9870</v>
      </c>
      <c r="Y124" s="42"/>
      <c r="Z124" s="43">
        <v>15618</v>
      </c>
      <c r="AA124" s="40">
        <v>15618</v>
      </c>
      <c r="AB124" s="41"/>
      <c r="AC124" s="41">
        <v>9357</v>
      </c>
      <c r="AD124" s="40">
        <v>9357</v>
      </c>
      <c r="AE124" s="42"/>
      <c r="AF124" s="43">
        <v>6208</v>
      </c>
      <c r="AG124" s="40">
        <v>6208</v>
      </c>
      <c r="AH124" s="41">
        <v>207</v>
      </c>
      <c r="AI124" s="41">
        <v>645</v>
      </c>
      <c r="AJ124" s="41"/>
      <c r="AK124" s="41"/>
      <c r="AL124" s="40">
        <v>852</v>
      </c>
      <c r="AM124" s="42"/>
      <c r="AN124" s="41"/>
      <c r="AO124" s="41"/>
      <c r="AP124" s="41"/>
      <c r="AQ124" s="43">
        <v>395</v>
      </c>
      <c r="AR124" s="43">
        <v>395</v>
      </c>
      <c r="AS124" s="41"/>
      <c r="AT124" s="45">
        <v>0.09622445976893847</v>
      </c>
      <c r="AU124" s="44">
        <v>0.233645935952713</v>
      </c>
      <c r="AV124" s="44">
        <v>0.12893898491575081</v>
      </c>
      <c r="AW124" s="46">
        <f t="shared" si="135"/>
        <v>0.4588093806374023</v>
      </c>
      <c r="AX124" s="44">
        <v>0.12627781118460613</v>
      </c>
      <c r="AY124" s="44">
        <v>0.19981832371643146</v>
      </c>
      <c r="AZ124" s="44">
        <v>0.11971443558808101</v>
      </c>
      <c r="BA124" s="44">
        <v>0.07942580059108763</v>
      </c>
      <c r="BB124" s="44">
        <v>0.008252197387443866</v>
      </c>
      <c r="BC124" s="46">
        <f t="shared" si="94"/>
        <v>0.007702050894947576</v>
      </c>
      <c r="BD124" s="46"/>
      <c r="BE124" s="40"/>
      <c r="BF124" s="40"/>
      <c r="BG124" s="18"/>
      <c r="BH124" s="18"/>
      <c r="BI124" s="19">
        <v>78709</v>
      </c>
      <c r="BJ124" s="40"/>
      <c r="BK124" s="18">
        <v>12360</v>
      </c>
      <c r="BL124" s="18">
        <v>20951</v>
      </c>
      <c r="BM124" s="18">
        <v>6800</v>
      </c>
      <c r="BN124" s="18">
        <v>0</v>
      </c>
      <c r="BO124" s="18">
        <v>20341</v>
      </c>
      <c r="BP124" s="18">
        <v>6961</v>
      </c>
      <c r="BQ124" s="18">
        <v>8937</v>
      </c>
      <c r="BR124" s="18">
        <v>875</v>
      </c>
      <c r="BS124" s="18">
        <v>830</v>
      </c>
      <c r="BT124" s="18">
        <v>118</v>
      </c>
      <c r="BU124" s="18">
        <v>197</v>
      </c>
      <c r="BV124" s="18">
        <v>339</v>
      </c>
      <c r="BW124" s="18">
        <v>0</v>
      </c>
      <c r="BX124" s="18">
        <v>0</v>
      </c>
      <c r="BY124" s="18">
        <v>0</v>
      </c>
      <c r="BZ124" s="18">
        <v>0</v>
      </c>
      <c r="CA124" s="18">
        <v>0</v>
      </c>
      <c r="CB124" s="18">
        <v>0</v>
      </c>
      <c r="CC124" s="18">
        <v>0</v>
      </c>
      <c r="CD124" s="18">
        <v>0</v>
      </c>
      <c r="CE124" s="18">
        <v>0</v>
      </c>
      <c r="CF124" s="18">
        <v>0</v>
      </c>
      <c r="CG124" s="18">
        <v>0</v>
      </c>
      <c r="CH124" s="18">
        <v>0</v>
      </c>
      <c r="CI124" s="18">
        <v>0</v>
      </c>
      <c r="CJ124" s="18">
        <v>0</v>
      </c>
      <c r="CK124" s="19"/>
      <c r="CL124" s="17">
        <v>6800</v>
      </c>
      <c r="CM124" s="20">
        <v>20951</v>
      </c>
      <c r="CN124" s="18">
        <v>27751</v>
      </c>
      <c r="CO124" s="19">
        <v>875</v>
      </c>
      <c r="CP124" s="19">
        <v>830</v>
      </c>
      <c r="CQ124" s="19">
        <f t="shared" si="95"/>
        <v>0</v>
      </c>
      <c r="CR124" s="19">
        <f t="shared" si="96"/>
        <v>339</v>
      </c>
      <c r="CS124" s="18">
        <v>12360</v>
      </c>
      <c r="CT124" s="18">
        <v>20341</v>
      </c>
      <c r="CU124" s="18">
        <v>6961</v>
      </c>
      <c r="CV124" s="18"/>
      <c r="CW124" s="18">
        <v>8937</v>
      </c>
      <c r="CX124" s="19">
        <f t="shared" si="97"/>
        <v>315</v>
      </c>
      <c r="CY124" s="40"/>
      <c r="CZ124" s="58">
        <v>0.08639418617947121</v>
      </c>
      <c r="DA124" s="58">
        <v>0.26618302862442667</v>
      </c>
      <c r="DB124" s="58"/>
      <c r="DC124" s="49">
        <v>0.3525772148038979</v>
      </c>
      <c r="DD124" s="82">
        <v>0.15703413840856828</v>
      </c>
      <c r="DE124" s="58">
        <v>0.25843296192303294</v>
      </c>
      <c r="DF124" s="58">
        <v>0.11354482968910798</v>
      </c>
      <c r="DG124" s="26">
        <v>0.08843969558754398</v>
      </c>
      <c r="DH124" s="58">
        <v>0.011116898956917252</v>
      </c>
      <c r="DI124" s="49"/>
      <c r="DJ124" s="49">
        <v>0.010545172724847222</v>
      </c>
      <c r="DK124" s="82">
        <f t="shared" si="133"/>
        <v>0</v>
      </c>
      <c r="DL124" s="58">
        <f t="shared" si="136"/>
        <v>0.004307004281594227</v>
      </c>
      <c r="DM124" s="49">
        <f t="shared" si="99"/>
        <v>0.0040020836244902104</v>
      </c>
      <c r="DN124" s="41"/>
      <c r="DO124" s="82">
        <v>-0.009830273589467253</v>
      </c>
      <c r="DP124" s="26">
        <v>0.032537092671713674</v>
      </c>
      <c r="DQ124" s="26">
        <f t="shared" si="100"/>
        <v>-0.12893898491575081</v>
      </c>
      <c r="DR124" s="48">
        <f t="shared" si="137"/>
        <v>0.02270681908224642</v>
      </c>
      <c r="DS124" s="14">
        <f t="shared" si="164"/>
        <v>-0.1062321658335044</v>
      </c>
      <c r="DT124" s="26">
        <v>0.002864701569473386</v>
      </c>
      <c r="DU124" s="58">
        <v>0.030756327223962154</v>
      </c>
      <c r="DV124" s="58">
        <v>0.05861463820660148</v>
      </c>
      <c r="DW124" s="58">
        <v>0.009013894996456356</v>
      </c>
      <c r="DX124" s="49"/>
      <c r="DY124" s="26">
        <f t="shared" si="134"/>
        <v>-0.00616960589897303</v>
      </c>
      <c r="DZ124" s="40"/>
      <c r="EA124" s="40"/>
      <c r="EB124" s="42">
        <v>95371</v>
      </c>
      <c r="EC124" s="42">
        <v>84334</v>
      </c>
      <c r="ED124" s="42">
        <v>80370</v>
      </c>
      <c r="EE124" s="42">
        <v>7294</v>
      </c>
      <c r="EF124" s="41">
        <v>4158</v>
      </c>
      <c r="EG124" s="41">
        <v>11524</v>
      </c>
      <c r="EH124" s="40">
        <v>18727</v>
      </c>
      <c r="EI124" s="41">
        <v>21713</v>
      </c>
      <c r="EJ124" s="41">
        <v>9010</v>
      </c>
      <c r="EK124" s="41">
        <v>1432</v>
      </c>
      <c r="EL124" s="41">
        <v>328</v>
      </c>
      <c r="EM124" s="41">
        <v>222</v>
      </c>
      <c r="EN124" s="40"/>
      <c r="EO124" s="40"/>
      <c r="EP124" s="40"/>
      <c r="EQ124" s="40"/>
      <c r="ER124" s="40"/>
      <c r="ES124" s="40">
        <v>5962</v>
      </c>
      <c r="ET124" s="40">
        <f>SUM(EL124:ES124)</f>
        <v>6512</v>
      </c>
      <c r="EU124" s="40">
        <f>SUM(EE124:EK124)+ET124</f>
        <v>80370</v>
      </c>
      <c r="EV124" s="40"/>
      <c r="EW124" s="45">
        <f t="shared" si="138"/>
        <v>0.09075525693666792</v>
      </c>
      <c r="EX124" s="44">
        <f t="shared" si="139"/>
        <v>0.05173572228443449</v>
      </c>
      <c r="EY124" s="44">
        <f t="shared" si="140"/>
        <v>0.14338683588403633</v>
      </c>
      <c r="EZ124" s="46">
        <f t="shared" si="141"/>
        <v>0.23300982953838498</v>
      </c>
      <c r="FA124" s="57">
        <f t="shared" si="142"/>
        <v>0.2701629961428394</v>
      </c>
      <c r="FB124" s="57">
        <f t="shared" si="143"/>
        <v>0.11210650740325992</v>
      </c>
      <c r="FC124" s="57">
        <f t="shared" si="144"/>
        <v>0.01781759362946373</v>
      </c>
      <c r="FD124" s="57">
        <f t="shared" si="145"/>
        <v>0.004081124797810128</v>
      </c>
      <c r="FE124" s="57">
        <f t="shared" si="146"/>
        <v>0.0027622247107129527</v>
      </c>
      <c r="FF124" s="47">
        <f t="shared" si="147"/>
        <v>0</v>
      </c>
      <c r="FG124" s="47">
        <f t="shared" si="148"/>
        <v>0</v>
      </c>
      <c r="FH124" s="47">
        <f t="shared" si="149"/>
        <v>0</v>
      </c>
      <c r="FI124" s="47">
        <f t="shared" si="150"/>
        <v>0</v>
      </c>
      <c r="FJ124" s="47">
        <f t="shared" si="151"/>
        <v>0</v>
      </c>
      <c r="FK124" s="47">
        <f t="shared" si="152"/>
        <v>0.07418190867239019</v>
      </c>
      <c r="FL124" s="47">
        <f>SUM(FD124:FK124)</f>
        <v>0.08102525818091327</v>
      </c>
      <c r="FM124" s="47">
        <f>SUM(EW124:FK124)</f>
        <v>1</v>
      </c>
      <c r="FN124" s="47">
        <f t="shared" si="116"/>
        <v>0.3960806270996641</v>
      </c>
      <c r="FO124" s="47"/>
      <c r="FP124" s="45">
        <f t="shared" si="153"/>
        <v>0.05173572228443449</v>
      </c>
      <c r="FQ124" s="44">
        <f t="shared" si="154"/>
        <v>0.2701629961428394</v>
      </c>
      <c r="FR124" s="44">
        <f t="shared" si="155"/>
        <v>0.07418190867239019</v>
      </c>
      <c r="FS124" s="46">
        <f t="shared" si="156"/>
        <v>0.3960806270996641</v>
      </c>
      <c r="FT124" s="44">
        <f t="shared" si="157"/>
        <v>0.14338683588403633</v>
      </c>
      <c r="FU124" s="44">
        <f t="shared" si="158"/>
        <v>0.23300982953838498</v>
      </c>
      <c r="FV124" s="44">
        <f t="shared" si="159"/>
        <v>0.11210650740325992</v>
      </c>
      <c r="FW124" s="44">
        <f t="shared" si="160"/>
        <v>0.09075525693666792</v>
      </c>
      <c r="FX124" s="44">
        <f t="shared" si="161"/>
        <v>0.01781759362946373</v>
      </c>
      <c r="FY124" s="46">
        <f t="shared" si="127"/>
        <v>0.006843349508523083</v>
      </c>
      <c r="FZ124" s="46">
        <f>SUM(FS124:FY124)</f>
        <v>1.0000000000000002</v>
      </c>
      <c r="GA124" s="84"/>
      <c r="GB124" s="45">
        <f t="shared" si="117"/>
        <v>-0.04448873748450398</v>
      </c>
      <c r="GC124" s="44">
        <f t="shared" si="118"/>
        <v>0.036517060190126405</v>
      </c>
      <c r="GD124" s="44">
        <f t="shared" si="119"/>
        <v>-0.054757076243360625</v>
      </c>
      <c r="GE124" s="46">
        <f t="shared" si="120"/>
        <v>-0.06272875353773821</v>
      </c>
      <c r="GF124" s="44">
        <f t="shared" si="121"/>
        <v>0.01710902469943021</v>
      </c>
      <c r="GG124" s="44">
        <f t="shared" si="122"/>
        <v>0.033191505821953515</v>
      </c>
      <c r="GH124" s="44">
        <f t="shared" si="123"/>
        <v>-0.007607928184821089</v>
      </c>
      <c r="GI124" s="44">
        <f t="shared" si="124"/>
        <v>0.011329456345580288</v>
      </c>
      <c r="GJ124" s="44">
        <f t="shared" si="125"/>
        <v>0.009565396242019865</v>
      </c>
      <c r="GK124" s="46">
        <f t="shared" si="126"/>
        <v>-0.000858701386424493</v>
      </c>
      <c r="GL124" s="47"/>
      <c r="GM124" s="40"/>
      <c r="GN124" s="46">
        <f t="shared" si="128"/>
        <v>-0.0992458137278646</v>
      </c>
      <c r="GO124" s="46">
        <v>0.036517060190126405</v>
      </c>
      <c r="GP124" s="46">
        <f t="shared" si="129"/>
        <v>-0.0627287535377382</v>
      </c>
    </row>
    <row r="125" spans="1:198" ht="12" hidden="1" outlineLevel="1" collapsed="1">
      <c r="A125" s="3">
        <v>240</v>
      </c>
      <c r="B125" s="1">
        <v>241</v>
      </c>
      <c r="D125" s="1">
        <v>244</v>
      </c>
      <c r="E125" s="7" t="s">
        <v>149</v>
      </c>
      <c r="F125" s="6" t="s">
        <v>150</v>
      </c>
      <c r="G125" s="8">
        <v>114101</v>
      </c>
      <c r="H125" s="9">
        <v>105264</v>
      </c>
      <c r="I125" s="10">
        <v>98555</v>
      </c>
      <c r="J125" s="6"/>
      <c r="K125" s="9">
        <v>9403</v>
      </c>
      <c r="L125" s="9"/>
      <c r="M125" s="9"/>
      <c r="N125" s="6">
        <v>9403</v>
      </c>
      <c r="O125" s="9">
        <v>26354</v>
      </c>
      <c r="P125" s="9">
        <v>6805</v>
      </c>
      <c r="Q125" s="9"/>
      <c r="R125" s="9">
        <v>33159</v>
      </c>
      <c r="S125" s="6">
        <v>42562</v>
      </c>
      <c r="T125" s="8"/>
      <c r="U125" s="9">
        <v>11102</v>
      </c>
      <c r="V125" s="9"/>
      <c r="W125" s="10"/>
      <c r="X125" s="9">
        <v>11102</v>
      </c>
      <c r="Y125" s="8"/>
      <c r="Z125" s="10">
        <v>13650</v>
      </c>
      <c r="AA125" s="6">
        <v>13650</v>
      </c>
      <c r="AB125" s="9"/>
      <c r="AC125" s="9">
        <v>24670</v>
      </c>
      <c r="AD125" s="6">
        <v>24670</v>
      </c>
      <c r="AE125" s="8"/>
      <c r="AF125" s="10">
        <v>5468</v>
      </c>
      <c r="AG125" s="6">
        <v>5468</v>
      </c>
      <c r="AH125" s="9">
        <v>142</v>
      </c>
      <c r="AI125" s="9">
        <v>725</v>
      </c>
      <c r="AJ125" s="9"/>
      <c r="AK125" s="9"/>
      <c r="AL125" s="6">
        <v>867</v>
      </c>
      <c r="AM125" s="8"/>
      <c r="AN125" s="9"/>
      <c r="AO125" s="9"/>
      <c r="AP125" s="9"/>
      <c r="AQ125" s="10">
        <v>236</v>
      </c>
      <c r="AR125" s="10">
        <v>236</v>
      </c>
      <c r="AS125" s="9"/>
      <c r="AT125" s="12">
        <v>0.09540865506569936</v>
      </c>
      <c r="AU125" s="11">
        <v>0.26740398762112527</v>
      </c>
      <c r="AV125" s="11">
        <v>0.06904773984069809</v>
      </c>
      <c r="AW125" s="13">
        <f t="shared" si="135"/>
        <v>0.4318603825275227</v>
      </c>
      <c r="AX125" s="11">
        <v>0.11264776013393536</v>
      </c>
      <c r="AY125" s="11">
        <v>0.1385013444269697</v>
      </c>
      <c r="AZ125" s="11">
        <v>0.2503170818324793</v>
      </c>
      <c r="BA125" s="11">
        <v>0.05548171071990259</v>
      </c>
      <c r="BB125" s="11">
        <v>0.007356298513520369</v>
      </c>
      <c r="BC125" s="13">
        <f t="shared" si="94"/>
        <v>0.003835421845669873</v>
      </c>
      <c r="BD125" s="13"/>
      <c r="BE125" s="6"/>
      <c r="BF125" s="6"/>
      <c r="BG125" s="9"/>
      <c r="BH125" s="9"/>
      <c r="BI125" s="6">
        <v>99718</v>
      </c>
      <c r="BJ125" s="6"/>
      <c r="BK125" s="9">
        <v>11254</v>
      </c>
      <c r="BL125" s="9">
        <v>29719</v>
      </c>
      <c r="BM125" s="9">
        <v>8850</v>
      </c>
      <c r="BN125" s="9">
        <v>0</v>
      </c>
      <c r="BO125" s="9">
        <v>13786</v>
      </c>
      <c r="BP125" s="9">
        <v>7019</v>
      </c>
      <c r="BQ125" s="9">
        <v>26774</v>
      </c>
      <c r="BR125" s="9">
        <v>1069</v>
      </c>
      <c r="BS125" s="9">
        <v>1247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6"/>
      <c r="CL125" s="8">
        <v>8850</v>
      </c>
      <c r="CM125" s="10">
        <v>29719</v>
      </c>
      <c r="CN125" s="9">
        <v>38569</v>
      </c>
      <c r="CO125" s="6">
        <v>1069</v>
      </c>
      <c r="CP125" s="6">
        <v>1247</v>
      </c>
      <c r="CQ125" s="6">
        <f t="shared" si="95"/>
        <v>0</v>
      </c>
      <c r="CR125" s="6">
        <f t="shared" si="96"/>
        <v>0</v>
      </c>
      <c r="CS125" s="9">
        <v>11254</v>
      </c>
      <c r="CT125" s="9">
        <v>13786</v>
      </c>
      <c r="CU125" s="9">
        <v>7019</v>
      </c>
      <c r="CV125" s="9"/>
      <c r="CW125" s="9">
        <v>26774</v>
      </c>
      <c r="CX125" s="6">
        <f t="shared" si="97"/>
        <v>0</v>
      </c>
      <c r="CY125" s="6"/>
      <c r="CZ125" s="66">
        <v>0.0887502757776931</v>
      </c>
      <c r="DA125" s="66">
        <v>0.29803044585731764</v>
      </c>
      <c r="DB125" s="66"/>
      <c r="DC125" s="14">
        <v>0.3867807216350107</v>
      </c>
      <c r="DD125" s="80">
        <v>0.11285826029402916</v>
      </c>
      <c r="DE125" s="66">
        <v>0.1382498646182234</v>
      </c>
      <c r="DF125" s="66">
        <v>0.26849716199683105</v>
      </c>
      <c r="DG125" s="15">
        <v>0.07038849555747208</v>
      </c>
      <c r="DH125" s="66">
        <v>0.010720231051565414</v>
      </c>
      <c r="DI125" s="14"/>
      <c r="DJ125" s="14">
        <v>0.012505264846868168</v>
      </c>
      <c r="DK125" s="80">
        <f t="shared" si="133"/>
        <v>0</v>
      </c>
      <c r="DL125" s="66">
        <f t="shared" si="136"/>
        <v>0</v>
      </c>
      <c r="DM125" s="14">
        <f t="shared" si="99"/>
        <v>0</v>
      </c>
      <c r="DN125" s="9"/>
      <c r="DO125" s="80">
        <v>-0.006658379288006264</v>
      </c>
      <c r="DP125" s="15">
        <v>0.030626458236192367</v>
      </c>
      <c r="DQ125" s="15">
        <f t="shared" si="100"/>
        <v>-0.06904773984069809</v>
      </c>
      <c r="DR125" s="15">
        <f t="shared" si="137"/>
        <v>0.023968078948186103</v>
      </c>
      <c r="DS125" s="14">
        <f t="shared" si="164"/>
        <v>-0.04507966089251199</v>
      </c>
      <c r="DT125" s="15">
        <v>0.0033639325380450443</v>
      </c>
      <c r="DU125" s="66">
        <v>0.00021050016009380168</v>
      </c>
      <c r="DV125" s="66">
        <v>-0.0002514798087463188</v>
      </c>
      <c r="DW125" s="66">
        <v>0.014906784837569485</v>
      </c>
      <c r="DX125" s="14"/>
      <c r="DY125" s="15">
        <f t="shared" si="134"/>
        <v>0.018180080164351742</v>
      </c>
      <c r="DZ125" s="6"/>
      <c r="EA125" s="6"/>
      <c r="EB125" s="8">
        <f>SUM(EB126:EB129)</f>
        <v>115742</v>
      </c>
      <c r="EC125" s="8">
        <f>SUM(EC126:EC129)</f>
        <v>106587</v>
      </c>
      <c r="ED125" s="8">
        <f>SUM(ED126:ED129)</f>
        <v>100484</v>
      </c>
      <c r="EE125" s="8">
        <f>SUM(EE126:EE129)</f>
        <v>7178</v>
      </c>
      <c r="EF125" s="9">
        <f>SUM(EF126:EF129)</f>
        <v>5323</v>
      </c>
      <c r="EG125" s="9">
        <f>SUM(EG126:EG129)</f>
        <v>11757</v>
      </c>
      <c r="EH125" s="6">
        <f>SUM(EH126:EH129)</f>
        <v>15767</v>
      </c>
      <c r="EI125" s="9">
        <f>SUM(EI126:EI129)</f>
        <v>31902</v>
      </c>
      <c r="EJ125" s="9">
        <f>SUM(EJ126:EJ129)</f>
        <v>23553</v>
      </c>
      <c r="EK125" s="9">
        <f>SUM(EK126:EK129)</f>
        <v>1605</v>
      </c>
      <c r="EL125" s="9">
        <f>SUM(EL126:EL129)</f>
        <v>365</v>
      </c>
      <c r="EM125" s="9">
        <f>SUM(EM126:EM129)</f>
        <v>142</v>
      </c>
      <c r="EN125" s="6">
        <f>SUM(EN126:EN129)</f>
        <v>0</v>
      </c>
      <c r="EO125" s="6">
        <f>SUM(EO126:EO129)</f>
        <v>0</v>
      </c>
      <c r="EP125" s="6">
        <f>SUM(EP126:EP129)</f>
        <v>0</v>
      </c>
      <c r="EQ125" s="6">
        <f>SUM(EQ126:EQ129)</f>
        <v>0</v>
      </c>
      <c r="ER125" s="6">
        <f>SUM(ER126:ER129)</f>
        <v>0</v>
      </c>
      <c r="ES125" s="6">
        <f>SUM(ES126:ES129)</f>
        <v>2892</v>
      </c>
      <c r="ET125" s="6">
        <f>SUM(EL125:ES125)</f>
        <v>3399</v>
      </c>
      <c r="EU125" s="6">
        <f>SUM(EE125:EK125)+ET125</f>
        <v>100484</v>
      </c>
      <c r="EV125" s="6"/>
      <c r="EW125" s="12">
        <f t="shared" si="138"/>
        <v>0.07143425819035866</v>
      </c>
      <c r="EX125" s="11">
        <f t="shared" si="139"/>
        <v>0.05297360773854544</v>
      </c>
      <c r="EY125" s="11">
        <f t="shared" si="140"/>
        <v>0.1170037020819235</v>
      </c>
      <c r="EZ125" s="13">
        <f t="shared" si="141"/>
        <v>0.15691055292384856</v>
      </c>
      <c r="FA125" s="66">
        <f t="shared" si="142"/>
        <v>0.3174833804386768</v>
      </c>
      <c r="FB125" s="66">
        <f t="shared" si="143"/>
        <v>0.2343955256558258</v>
      </c>
      <c r="FC125" s="66">
        <f t="shared" si="144"/>
        <v>0.015972692169897697</v>
      </c>
      <c r="FD125" s="66">
        <f t="shared" si="145"/>
        <v>0.003632419091596672</v>
      </c>
      <c r="FE125" s="66">
        <f t="shared" si="146"/>
        <v>0.0014131603041280204</v>
      </c>
      <c r="FF125" s="14">
        <f t="shared" si="147"/>
        <v>0</v>
      </c>
      <c r="FG125" s="14">
        <f t="shared" si="148"/>
        <v>0</v>
      </c>
      <c r="FH125" s="14">
        <f t="shared" si="149"/>
        <v>0</v>
      </c>
      <c r="FI125" s="14">
        <f t="shared" si="150"/>
        <v>0</v>
      </c>
      <c r="FJ125" s="14">
        <f t="shared" si="151"/>
        <v>0</v>
      </c>
      <c r="FK125" s="14">
        <f t="shared" si="152"/>
        <v>0.02878070140519884</v>
      </c>
      <c r="FL125" s="14">
        <f>SUM(FD125:FK125)</f>
        <v>0.03382628080092353</v>
      </c>
      <c r="FM125" s="14">
        <f>SUM(EW125:FK125)</f>
        <v>0.9999999999999998</v>
      </c>
      <c r="FN125" s="14">
        <f t="shared" si="116"/>
        <v>0.39923768958242106</v>
      </c>
      <c r="FO125" s="14"/>
      <c r="FP125" s="12">
        <f t="shared" si="153"/>
        <v>0.05297360773854544</v>
      </c>
      <c r="FQ125" s="11">
        <f t="shared" si="154"/>
        <v>0.3174833804386768</v>
      </c>
      <c r="FR125" s="11">
        <f t="shared" si="155"/>
        <v>0.02878070140519884</v>
      </c>
      <c r="FS125" s="13">
        <f t="shared" si="156"/>
        <v>0.39923768958242106</v>
      </c>
      <c r="FT125" s="11">
        <f t="shared" si="157"/>
        <v>0.1170037020819235</v>
      </c>
      <c r="FU125" s="11">
        <f t="shared" si="158"/>
        <v>0.15691055292384856</v>
      </c>
      <c r="FV125" s="11">
        <f t="shared" si="159"/>
        <v>0.2343955256558258</v>
      </c>
      <c r="FW125" s="11">
        <f t="shared" si="160"/>
        <v>0.07143425819035866</v>
      </c>
      <c r="FX125" s="11">
        <f t="shared" si="161"/>
        <v>0.015972692169897697</v>
      </c>
      <c r="FY125" s="13">
        <f t="shared" si="127"/>
        <v>0.0050455793957246906</v>
      </c>
      <c r="FZ125" s="13">
        <f>SUM(FS125:FY125)</f>
        <v>1</v>
      </c>
      <c r="GA125" s="80"/>
      <c r="GB125" s="12">
        <f t="shared" si="117"/>
        <v>-0.04243504732715392</v>
      </c>
      <c r="GC125" s="11">
        <f t="shared" si="118"/>
        <v>0.05007939281755153</v>
      </c>
      <c r="GD125" s="11">
        <f t="shared" si="119"/>
        <v>-0.04026703843549925</v>
      </c>
      <c r="GE125" s="13">
        <f t="shared" si="120"/>
        <v>-0.03262269294510162</v>
      </c>
      <c r="GF125" s="11">
        <f t="shared" si="121"/>
        <v>0.0043559419479881345</v>
      </c>
      <c r="GG125" s="11">
        <f t="shared" si="122"/>
        <v>0.018409208496878854</v>
      </c>
      <c r="GH125" s="11">
        <f t="shared" si="123"/>
        <v>-0.0159215561766535</v>
      </c>
      <c r="GI125" s="11">
        <f t="shared" si="124"/>
        <v>0.015952547470456067</v>
      </c>
      <c r="GJ125" s="11">
        <f t="shared" si="125"/>
        <v>0.008616393656377327</v>
      </c>
      <c r="GK125" s="13">
        <f t="shared" si="126"/>
        <v>0.0012101575500548176</v>
      </c>
      <c r="GL125" s="14"/>
      <c r="GM125" s="6"/>
      <c r="GN125" s="13">
        <f t="shared" si="128"/>
        <v>-0.08270208576265317</v>
      </c>
      <c r="GO125" s="13">
        <v>0.05007939281755153</v>
      </c>
      <c r="GP125" s="13">
        <f t="shared" si="129"/>
        <v>-0.032622692945101645</v>
      </c>
    </row>
    <row r="126" spans="1:198" ht="12" hidden="1" outlineLevel="2">
      <c r="A126" s="3">
        <v>241</v>
      </c>
      <c r="B126" s="1">
        <v>242</v>
      </c>
      <c r="C126" s="1">
        <v>1</v>
      </c>
      <c r="E126" s="147">
        <v>36006</v>
      </c>
      <c r="F126" s="40" t="s">
        <v>151</v>
      </c>
      <c r="G126" s="42">
        <v>16483</v>
      </c>
      <c r="H126" s="41">
        <v>15217</v>
      </c>
      <c r="I126" s="43">
        <v>14233</v>
      </c>
      <c r="J126" s="40"/>
      <c r="K126" s="41">
        <v>1135</v>
      </c>
      <c r="L126" s="41"/>
      <c r="M126" s="41"/>
      <c r="N126" s="40">
        <v>1135</v>
      </c>
      <c r="O126" s="41">
        <v>3517</v>
      </c>
      <c r="P126" s="41">
        <v>1030</v>
      </c>
      <c r="Q126" s="41"/>
      <c r="R126" s="41">
        <v>4547</v>
      </c>
      <c r="S126" s="40">
        <v>5682</v>
      </c>
      <c r="T126" s="42"/>
      <c r="U126" s="41">
        <v>1827</v>
      </c>
      <c r="V126" s="41"/>
      <c r="W126" s="43"/>
      <c r="X126" s="41">
        <v>1827</v>
      </c>
      <c r="Y126" s="42"/>
      <c r="Z126" s="43">
        <v>1450</v>
      </c>
      <c r="AA126" s="40">
        <v>1450</v>
      </c>
      <c r="AB126" s="41"/>
      <c r="AC126" s="41">
        <v>4480</v>
      </c>
      <c r="AD126" s="40">
        <v>4480</v>
      </c>
      <c r="AE126" s="42"/>
      <c r="AF126" s="43">
        <v>673</v>
      </c>
      <c r="AG126" s="40">
        <v>673</v>
      </c>
      <c r="AH126" s="41">
        <v>16</v>
      </c>
      <c r="AI126" s="41">
        <v>77</v>
      </c>
      <c r="AJ126" s="41"/>
      <c r="AK126" s="41"/>
      <c r="AL126" s="40">
        <v>93</v>
      </c>
      <c r="AM126" s="42"/>
      <c r="AN126" s="41"/>
      <c r="AO126" s="41"/>
      <c r="AP126" s="41"/>
      <c r="AQ126" s="43">
        <v>28</v>
      </c>
      <c r="AR126" s="43">
        <v>28</v>
      </c>
      <c r="AS126" s="41"/>
      <c r="AT126" s="45">
        <v>0.07974425630576829</v>
      </c>
      <c r="AU126" s="44">
        <v>0.24710180566289608</v>
      </c>
      <c r="AV126" s="44">
        <v>0.07236703435677651</v>
      </c>
      <c r="AW126" s="46">
        <f t="shared" si="135"/>
        <v>0.3992130963254409</v>
      </c>
      <c r="AX126" s="44">
        <v>0.12836366191245696</v>
      </c>
      <c r="AY126" s="44">
        <v>0.10187592215274362</v>
      </c>
      <c r="AZ126" s="44">
        <v>0.3147614698236493</v>
      </c>
      <c r="BA126" s="44">
        <v>0.04728447973020446</v>
      </c>
      <c r="BB126" s="44">
        <v>0.005409962762593971</v>
      </c>
      <c r="BC126" s="46">
        <f t="shared" si="94"/>
        <v>0.003091407292910797</v>
      </c>
      <c r="BD126" s="46"/>
      <c r="BE126" s="40"/>
      <c r="BF126" s="40"/>
      <c r="BG126" s="18"/>
      <c r="BH126" s="18"/>
      <c r="BI126" s="19">
        <v>14314</v>
      </c>
      <c r="BJ126" s="40"/>
      <c r="BK126" s="18">
        <v>1984</v>
      </c>
      <c r="BL126" s="18">
        <v>4404</v>
      </c>
      <c r="BM126" s="18">
        <v>1077</v>
      </c>
      <c r="BN126" s="18">
        <v>0</v>
      </c>
      <c r="BO126" s="18">
        <v>1080</v>
      </c>
      <c r="BP126" s="18">
        <v>821</v>
      </c>
      <c r="BQ126" s="18">
        <v>4604</v>
      </c>
      <c r="BR126" s="18">
        <v>161</v>
      </c>
      <c r="BS126" s="18">
        <v>183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0</v>
      </c>
      <c r="BZ126" s="18">
        <v>0</v>
      </c>
      <c r="CA126" s="18">
        <v>0</v>
      </c>
      <c r="CB126" s="18">
        <v>0</v>
      </c>
      <c r="CC126" s="18">
        <v>0</v>
      </c>
      <c r="CD126" s="18">
        <v>0</v>
      </c>
      <c r="CE126" s="18">
        <v>0</v>
      </c>
      <c r="CF126" s="18">
        <v>0</v>
      </c>
      <c r="CG126" s="18">
        <v>0</v>
      </c>
      <c r="CH126" s="18">
        <v>0</v>
      </c>
      <c r="CI126" s="18">
        <v>0</v>
      </c>
      <c r="CJ126" s="18">
        <v>0</v>
      </c>
      <c r="CK126" s="19"/>
      <c r="CL126" s="17">
        <v>1077</v>
      </c>
      <c r="CM126" s="20">
        <v>4404</v>
      </c>
      <c r="CN126" s="18">
        <v>5481</v>
      </c>
      <c r="CO126" s="19">
        <v>161</v>
      </c>
      <c r="CP126" s="19">
        <v>183</v>
      </c>
      <c r="CQ126" s="19">
        <f t="shared" si="95"/>
        <v>0</v>
      </c>
      <c r="CR126" s="19">
        <f t="shared" si="96"/>
        <v>0</v>
      </c>
      <c r="CS126" s="18">
        <v>1984</v>
      </c>
      <c r="CT126" s="18">
        <v>1080</v>
      </c>
      <c r="CU126" s="18">
        <v>821</v>
      </c>
      <c r="CV126" s="18"/>
      <c r="CW126" s="18">
        <v>4604</v>
      </c>
      <c r="CX126" s="19">
        <f t="shared" si="97"/>
        <v>0</v>
      </c>
      <c r="CY126" s="40"/>
      <c r="CZ126" s="58">
        <v>0.07524102277490569</v>
      </c>
      <c r="DA126" s="58">
        <v>0.30767081179265054</v>
      </c>
      <c r="DB126" s="58"/>
      <c r="DC126" s="49">
        <v>0.38291183456755623</v>
      </c>
      <c r="DD126" s="82">
        <v>0.1386055609892413</v>
      </c>
      <c r="DE126" s="58">
        <v>0.0754506077965628</v>
      </c>
      <c r="DF126" s="58">
        <v>0.3216431465697918</v>
      </c>
      <c r="DG126" s="26">
        <v>0.057356434260164874</v>
      </c>
      <c r="DH126" s="58">
        <v>0.011247729495598715</v>
      </c>
      <c r="DI126" s="49"/>
      <c r="DJ126" s="49">
        <v>0.012784686321084253</v>
      </c>
      <c r="DK126" s="82">
        <f t="shared" si="133"/>
        <v>0</v>
      </c>
      <c r="DL126" s="58">
        <f t="shared" si="136"/>
        <v>0</v>
      </c>
      <c r="DM126" s="49">
        <f t="shared" si="99"/>
        <v>0</v>
      </c>
      <c r="DN126" s="41"/>
      <c r="DO126" s="82">
        <v>-0.004503233530862599</v>
      </c>
      <c r="DP126" s="26">
        <v>0.060569006129754466</v>
      </c>
      <c r="DQ126" s="26">
        <f t="shared" si="100"/>
        <v>-0.07236703435677651</v>
      </c>
      <c r="DR126" s="48">
        <f t="shared" si="137"/>
        <v>0.056065772598891866</v>
      </c>
      <c r="DS126" s="14">
        <f t="shared" si="164"/>
        <v>-0.01630126175788464</v>
      </c>
      <c r="DT126" s="26">
        <v>0.005837766733004743</v>
      </c>
      <c r="DU126" s="58">
        <v>0.010241899076784328</v>
      </c>
      <c r="DV126" s="58">
        <v>-0.026425314356180812</v>
      </c>
      <c r="DW126" s="58">
        <v>0.010071954529960417</v>
      </c>
      <c r="DX126" s="49"/>
      <c r="DY126" s="26">
        <f t="shared" si="134"/>
        <v>0.00688167674614254</v>
      </c>
      <c r="DZ126" s="40"/>
      <c r="EA126" s="40"/>
      <c r="EB126" s="42">
        <v>16650</v>
      </c>
      <c r="EC126" s="42">
        <v>15399</v>
      </c>
      <c r="ED126" s="42">
        <v>14356</v>
      </c>
      <c r="EE126" s="42">
        <v>943</v>
      </c>
      <c r="EF126" s="41">
        <v>625</v>
      </c>
      <c r="EG126" s="41">
        <v>2264</v>
      </c>
      <c r="EH126" s="40">
        <v>1795</v>
      </c>
      <c r="EI126" s="41">
        <v>4238</v>
      </c>
      <c r="EJ126" s="41">
        <v>3818</v>
      </c>
      <c r="EK126" s="41">
        <v>152</v>
      </c>
      <c r="EL126" s="41">
        <v>53</v>
      </c>
      <c r="EM126" s="41">
        <v>14</v>
      </c>
      <c r="EN126" s="40"/>
      <c r="EO126" s="40"/>
      <c r="EP126" s="40"/>
      <c r="EQ126" s="40"/>
      <c r="ER126" s="40"/>
      <c r="ES126" s="40">
        <v>454</v>
      </c>
      <c r="ET126" s="40">
        <f>SUM(EL126:ES126)</f>
        <v>521</v>
      </c>
      <c r="EU126" s="40">
        <f>SUM(EE126:EK126)+ET126</f>
        <v>14356</v>
      </c>
      <c r="EV126" s="40"/>
      <c r="EW126" s="45">
        <f t="shared" si="138"/>
        <v>0.06568682084146002</v>
      </c>
      <c r="EX126" s="44">
        <f t="shared" si="139"/>
        <v>0.0435358038450822</v>
      </c>
      <c r="EY126" s="44">
        <f t="shared" si="140"/>
        <v>0.15770409584842573</v>
      </c>
      <c r="EZ126" s="46">
        <f t="shared" si="141"/>
        <v>0.12503482864307608</v>
      </c>
      <c r="FA126" s="57">
        <f t="shared" si="142"/>
        <v>0.29520757871273334</v>
      </c>
      <c r="FB126" s="57">
        <f t="shared" si="143"/>
        <v>0.26595151852883814</v>
      </c>
      <c r="FC126" s="57">
        <f t="shared" si="144"/>
        <v>0.01058790749512399</v>
      </c>
      <c r="FD126" s="57">
        <f t="shared" si="145"/>
        <v>0.0036918361660629702</v>
      </c>
      <c r="FE126" s="57">
        <f t="shared" si="146"/>
        <v>0.0009752020061298412</v>
      </c>
      <c r="FF126" s="47">
        <f t="shared" si="147"/>
        <v>0</v>
      </c>
      <c r="FG126" s="47">
        <f t="shared" si="148"/>
        <v>0</v>
      </c>
      <c r="FH126" s="47">
        <f t="shared" si="149"/>
        <v>0</v>
      </c>
      <c r="FI126" s="47">
        <f t="shared" si="150"/>
        <v>0</v>
      </c>
      <c r="FJ126" s="47">
        <f t="shared" si="151"/>
        <v>0</v>
      </c>
      <c r="FK126" s="47">
        <f t="shared" si="152"/>
        <v>0.031624407913067705</v>
      </c>
      <c r="FL126" s="47">
        <f>SUM(FD126:FK126)</f>
        <v>0.03629144608526052</v>
      </c>
      <c r="FM126" s="47">
        <f>SUM(EW126:FK126)</f>
        <v>1</v>
      </c>
      <c r="FN126" s="47">
        <f t="shared" si="116"/>
        <v>0.37036779047088325</v>
      </c>
      <c r="FO126" s="47"/>
      <c r="FP126" s="45">
        <f t="shared" si="153"/>
        <v>0.0435358038450822</v>
      </c>
      <c r="FQ126" s="44">
        <f t="shared" si="154"/>
        <v>0.29520757871273334</v>
      </c>
      <c r="FR126" s="44">
        <f t="shared" si="155"/>
        <v>0.031624407913067705</v>
      </c>
      <c r="FS126" s="46">
        <f t="shared" si="156"/>
        <v>0.37036779047088325</v>
      </c>
      <c r="FT126" s="44">
        <f t="shared" si="157"/>
        <v>0.15770409584842573</v>
      </c>
      <c r="FU126" s="44">
        <f t="shared" si="158"/>
        <v>0.12503482864307608</v>
      </c>
      <c r="FV126" s="44">
        <f t="shared" si="159"/>
        <v>0.26595151852883814</v>
      </c>
      <c r="FW126" s="44">
        <f t="shared" si="160"/>
        <v>0.06568682084146002</v>
      </c>
      <c r="FX126" s="44">
        <f t="shared" si="161"/>
        <v>0.01058790749512399</v>
      </c>
      <c r="FY126" s="46">
        <f t="shared" si="127"/>
        <v>0.004667038172192814</v>
      </c>
      <c r="FZ126" s="46">
        <f>SUM(FS126:FY126)</f>
        <v>1</v>
      </c>
      <c r="GA126" s="84"/>
      <c r="GB126" s="45">
        <f t="shared" si="117"/>
        <v>-0.03620845246068609</v>
      </c>
      <c r="GC126" s="44">
        <f t="shared" si="118"/>
        <v>0.048105773049837264</v>
      </c>
      <c r="GD126" s="44">
        <f t="shared" si="119"/>
        <v>-0.0407426264437088</v>
      </c>
      <c r="GE126" s="46">
        <f t="shared" si="120"/>
        <v>-0.028845305854557635</v>
      </c>
      <c r="GF126" s="44">
        <f t="shared" si="121"/>
        <v>0.029340433935968774</v>
      </c>
      <c r="GG126" s="44">
        <f t="shared" si="122"/>
        <v>0.023158906490332462</v>
      </c>
      <c r="GH126" s="44">
        <f t="shared" si="123"/>
        <v>-0.04880995129481114</v>
      </c>
      <c r="GI126" s="44">
        <f t="shared" si="124"/>
        <v>0.018402341111255563</v>
      </c>
      <c r="GJ126" s="44">
        <f t="shared" si="125"/>
        <v>0.005177944732530018</v>
      </c>
      <c r="GK126" s="46">
        <f t="shared" si="126"/>
        <v>0.0015756308792820167</v>
      </c>
      <c r="GL126" s="47"/>
      <c r="GM126" s="40"/>
      <c r="GN126" s="46">
        <f t="shared" si="128"/>
        <v>-0.0769510789043949</v>
      </c>
      <c r="GO126" s="46">
        <v>0.048105773049837264</v>
      </c>
      <c r="GP126" s="46">
        <f t="shared" si="129"/>
        <v>-0.028845305854557635</v>
      </c>
    </row>
    <row r="127" spans="1:198" ht="12" hidden="1" outlineLevel="2">
      <c r="A127" s="3">
        <v>244</v>
      </c>
      <c r="B127" s="1">
        <v>245</v>
      </c>
      <c r="C127" s="1">
        <v>1</v>
      </c>
      <c r="E127" s="147">
        <v>36008</v>
      </c>
      <c r="F127" s="40" t="s">
        <v>152</v>
      </c>
      <c r="G127" s="42">
        <v>29958</v>
      </c>
      <c r="H127" s="41">
        <v>27481</v>
      </c>
      <c r="I127" s="43">
        <v>25717</v>
      </c>
      <c r="J127" s="40"/>
      <c r="K127" s="41">
        <v>2679</v>
      </c>
      <c r="L127" s="41"/>
      <c r="M127" s="41"/>
      <c r="N127" s="40">
        <v>2679</v>
      </c>
      <c r="O127" s="41">
        <v>7826</v>
      </c>
      <c r="P127" s="41">
        <v>1657</v>
      </c>
      <c r="Q127" s="41"/>
      <c r="R127" s="41">
        <v>9483</v>
      </c>
      <c r="S127" s="40">
        <v>12162</v>
      </c>
      <c r="T127" s="42"/>
      <c r="U127" s="41">
        <v>2366</v>
      </c>
      <c r="V127" s="41"/>
      <c r="W127" s="43"/>
      <c r="X127" s="41">
        <v>2366</v>
      </c>
      <c r="Y127" s="42"/>
      <c r="Z127" s="43">
        <v>4039</v>
      </c>
      <c r="AA127" s="40">
        <v>4039</v>
      </c>
      <c r="AB127" s="41"/>
      <c r="AC127" s="41">
        <v>5515</v>
      </c>
      <c r="AD127" s="40">
        <v>5515</v>
      </c>
      <c r="AE127" s="42"/>
      <c r="AF127" s="43">
        <v>1348</v>
      </c>
      <c r="AG127" s="40">
        <v>1348</v>
      </c>
      <c r="AH127" s="41">
        <v>39</v>
      </c>
      <c r="AI127" s="41">
        <v>195</v>
      </c>
      <c r="AJ127" s="41"/>
      <c r="AK127" s="41"/>
      <c r="AL127" s="40">
        <v>234</v>
      </c>
      <c r="AM127" s="42"/>
      <c r="AN127" s="41"/>
      <c r="AO127" s="41"/>
      <c r="AP127" s="41"/>
      <c r="AQ127" s="43">
        <v>53</v>
      </c>
      <c r="AR127" s="43">
        <v>53</v>
      </c>
      <c r="AS127" s="41"/>
      <c r="AT127" s="45">
        <v>0.10417233736438931</v>
      </c>
      <c r="AU127" s="44">
        <v>0.30431232258817126</v>
      </c>
      <c r="AV127" s="44">
        <v>0.06443208772407356</v>
      </c>
      <c r="AW127" s="46">
        <f t="shared" si="135"/>
        <v>0.4729167476766341</v>
      </c>
      <c r="AX127" s="44">
        <v>0.09200139985223782</v>
      </c>
      <c r="AY127" s="44">
        <v>0.15705564412645331</v>
      </c>
      <c r="AZ127" s="44">
        <v>0.21444958587704632</v>
      </c>
      <c r="BA127" s="44">
        <v>0.052416689349457556</v>
      </c>
      <c r="BB127" s="44">
        <v>0.007582532954854765</v>
      </c>
      <c r="BC127" s="46">
        <f t="shared" si="94"/>
        <v>0.0035774001633160912</v>
      </c>
      <c r="BD127" s="46"/>
      <c r="BE127" s="40"/>
      <c r="BF127" s="40"/>
      <c r="BG127" s="18"/>
      <c r="BH127" s="18"/>
      <c r="BI127" s="19">
        <v>26306</v>
      </c>
      <c r="BJ127" s="40"/>
      <c r="BK127" s="18">
        <v>2595</v>
      </c>
      <c r="BL127" s="18">
        <v>8551</v>
      </c>
      <c r="BM127" s="18">
        <v>2474</v>
      </c>
      <c r="BN127" s="18">
        <v>0</v>
      </c>
      <c r="BO127" s="18">
        <v>4353</v>
      </c>
      <c r="BP127" s="18">
        <v>1524</v>
      </c>
      <c r="BQ127" s="18">
        <v>6191</v>
      </c>
      <c r="BR127" s="18">
        <v>310</v>
      </c>
      <c r="BS127" s="18">
        <v>308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0</v>
      </c>
      <c r="CB127" s="18">
        <v>0</v>
      </c>
      <c r="CC127" s="18">
        <v>0</v>
      </c>
      <c r="CD127" s="18">
        <v>0</v>
      </c>
      <c r="CE127" s="18">
        <v>0</v>
      </c>
      <c r="CF127" s="18">
        <v>0</v>
      </c>
      <c r="CG127" s="18">
        <v>0</v>
      </c>
      <c r="CH127" s="18">
        <v>0</v>
      </c>
      <c r="CI127" s="18">
        <v>0</v>
      </c>
      <c r="CJ127" s="18">
        <v>0</v>
      </c>
      <c r="CK127" s="19"/>
      <c r="CL127" s="17">
        <v>2474</v>
      </c>
      <c r="CM127" s="20">
        <v>8551</v>
      </c>
      <c r="CN127" s="18">
        <v>11025</v>
      </c>
      <c r="CO127" s="19">
        <v>310</v>
      </c>
      <c r="CP127" s="19">
        <v>308</v>
      </c>
      <c r="CQ127" s="19">
        <f t="shared" si="95"/>
        <v>0</v>
      </c>
      <c r="CR127" s="19">
        <f t="shared" si="96"/>
        <v>0</v>
      </c>
      <c r="CS127" s="18">
        <v>2595</v>
      </c>
      <c r="CT127" s="18">
        <v>4353</v>
      </c>
      <c r="CU127" s="18">
        <v>1524</v>
      </c>
      <c r="CV127" s="18"/>
      <c r="CW127" s="18">
        <v>6191</v>
      </c>
      <c r="CX127" s="19">
        <f t="shared" si="97"/>
        <v>0</v>
      </c>
      <c r="CY127" s="40"/>
      <c r="CZ127" s="58">
        <v>0.09404698547859804</v>
      </c>
      <c r="DA127" s="58">
        <v>0.32505892191895386</v>
      </c>
      <c r="DB127" s="58"/>
      <c r="DC127" s="49">
        <v>0.4191059073975519</v>
      </c>
      <c r="DD127" s="82">
        <v>0.09864669657112446</v>
      </c>
      <c r="DE127" s="58">
        <v>0.16547555690716947</v>
      </c>
      <c r="DF127" s="58">
        <v>0.2353455485440584</v>
      </c>
      <c r="DG127" s="26">
        <v>0.05793355128107656</v>
      </c>
      <c r="DH127" s="58">
        <v>0.011784383790770167</v>
      </c>
      <c r="DI127" s="49"/>
      <c r="DJ127" s="49">
        <v>0.011708355508249068</v>
      </c>
      <c r="DK127" s="82">
        <f t="shared" si="133"/>
        <v>0</v>
      </c>
      <c r="DL127" s="58">
        <f t="shared" si="136"/>
        <v>0</v>
      </c>
      <c r="DM127" s="49">
        <f t="shared" si="99"/>
        <v>0</v>
      </c>
      <c r="DN127" s="41"/>
      <c r="DO127" s="82">
        <v>-0.010125351885791278</v>
      </c>
      <c r="DP127" s="26">
        <v>0.0207465993307826</v>
      </c>
      <c r="DQ127" s="26">
        <f t="shared" si="100"/>
        <v>-0.06443208772407356</v>
      </c>
      <c r="DR127" s="48">
        <f t="shared" si="137"/>
        <v>0.010621247444991322</v>
      </c>
      <c r="DS127" s="14">
        <f t="shared" si="164"/>
        <v>-0.05381084027908224</v>
      </c>
      <c r="DT127" s="26">
        <v>0.004201850835915402</v>
      </c>
      <c r="DU127" s="58">
        <v>0.00664529671888664</v>
      </c>
      <c r="DV127" s="58">
        <v>0.00841991278071616</v>
      </c>
      <c r="DW127" s="58">
        <v>0.005516861931619002</v>
      </c>
      <c r="DX127" s="49"/>
      <c r="DY127" s="26">
        <f t="shared" si="134"/>
        <v>0.020895962667012075</v>
      </c>
      <c r="DZ127" s="40"/>
      <c r="EA127" s="40"/>
      <c r="EB127" s="42">
        <v>30256</v>
      </c>
      <c r="EC127" s="42">
        <v>28002</v>
      </c>
      <c r="ED127" s="42">
        <v>26489</v>
      </c>
      <c r="EE127" s="42">
        <v>1838</v>
      </c>
      <c r="EF127" s="41">
        <v>1519</v>
      </c>
      <c r="EG127" s="41">
        <v>2424</v>
      </c>
      <c r="EH127" s="40">
        <v>4626</v>
      </c>
      <c r="EI127" s="41">
        <v>8922</v>
      </c>
      <c r="EJ127" s="41">
        <v>5696</v>
      </c>
      <c r="EK127" s="41">
        <v>494</v>
      </c>
      <c r="EL127" s="41">
        <v>89</v>
      </c>
      <c r="EM127" s="41">
        <v>45</v>
      </c>
      <c r="EN127" s="40"/>
      <c r="EO127" s="40"/>
      <c r="EP127" s="40"/>
      <c r="EQ127" s="40"/>
      <c r="ER127" s="40"/>
      <c r="ES127" s="40">
        <v>836</v>
      </c>
      <c r="ET127" s="40">
        <f>SUM(EL127:ES127)</f>
        <v>970</v>
      </c>
      <c r="EU127" s="40">
        <f>SUM(EE127:EK127)+ET127</f>
        <v>26489</v>
      </c>
      <c r="EV127" s="40"/>
      <c r="EW127" s="45">
        <f t="shared" si="138"/>
        <v>0.06938729283853676</v>
      </c>
      <c r="EX127" s="44">
        <f t="shared" si="139"/>
        <v>0.05734455811846427</v>
      </c>
      <c r="EY127" s="44">
        <f t="shared" si="140"/>
        <v>0.09150968326475141</v>
      </c>
      <c r="EZ127" s="46">
        <f t="shared" si="141"/>
        <v>0.17463852920080034</v>
      </c>
      <c r="FA127" s="57">
        <f t="shared" si="142"/>
        <v>0.3368190569670429</v>
      </c>
      <c r="FB127" s="57">
        <f t="shared" si="143"/>
        <v>0.21503265506436633</v>
      </c>
      <c r="FC127" s="57">
        <f t="shared" si="144"/>
        <v>0.018649250632337952</v>
      </c>
      <c r="FD127" s="57">
        <f t="shared" si="145"/>
        <v>0.003359885235380724</v>
      </c>
      <c r="FE127" s="57">
        <f t="shared" si="146"/>
        <v>0.0016988183774396919</v>
      </c>
      <c r="FF127" s="47">
        <f t="shared" si="147"/>
        <v>0</v>
      </c>
      <c r="FG127" s="47">
        <f t="shared" si="148"/>
        <v>0</v>
      </c>
      <c r="FH127" s="47">
        <f t="shared" si="149"/>
        <v>0</v>
      </c>
      <c r="FI127" s="47">
        <f t="shared" si="150"/>
        <v>0</v>
      </c>
      <c r="FJ127" s="47">
        <f t="shared" si="151"/>
        <v>0</v>
      </c>
      <c r="FK127" s="47">
        <f t="shared" si="152"/>
        <v>0.03156027030087961</v>
      </c>
      <c r="FL127" s="47">
        <f>SUM(FD127:FK127)</f>
        <v>0.036618973913700024</v>
      </c>
      <c r="FM127" s="47">
        <f>SUM(EW127:FK127)</f>
        <v>1</v>
      </c>
      <c r="FN127" s="47">
        <f t="shared" si="116"/>
        <v>0.4257238853863868</v>
      </c>
      <c r="FO127" s="47"/>
      <c r="FP127" s="45">
        <f t="shared" si="153"/>
        <v>0.05734455811846427</v>
      </c>
      <c r="FQ127" s="44">
        <f t="shared" si="154"/>
        <v>0.3368190569670429</v>
      </c>
      <c r="FR127" s="44">
        <f t="shared" si="155"/>
        <v>0.03156027030087961</v>
      </c>
      <c r="FS127" s="46">
        <f t="shared" si="156"/>
        <v>0.4257238853863868</v>
      </c>
      <c r="FT127" s="44">
        <f t="shared" si="157"/>
        <v>0.09150968326475141</v>
      </c>
      <c r="FU127" s="44">
        <f t="shared" si="158"/>
        <v>0.17463852920080034</v>
      </c>
      <c r="FV127" s="44">
        <f t="shared" si="159"/>
        <v>0.21503265506436633</v>
      </c>
      <c r="FW127" s="44">
        <f t="shared" si="160"/>
        <v>0.06938729283853676</v>
      </c>
      <c r="FX127" s="44">
        <f t="shared" si="161"/>
        <v>0.018649250632337952</v>
      </c>
      <c r="FY127" s="46">
        <f t="shared" si="127"/>
        <v>0.005058703612820417</v>
      </c>
      <c r="FZ127" s="46">
        <f>SUM(FS127:FY127)</f>
        <v>1</v>
      </c>
      <c r="GA127" s="84"/>
      <c r="GB127" s="45">
        <f t="shared" si="117"/>
        <v>-0.046827779245925044</v>
      </c>
      <c r="GC127" s="44">
        <f t="shared" si="118"/>
        <v>0.03250673437887164</v>
      </c>
      <c r="GD127" s="44">
        <f t="shared" si="119"/>
        <v>-0.03287181742319396</v>
      </c>
      <c r="GE127" s="46">
        <f t="shared" si="120"/>
        <v>-0.04719286229024733</v>
      </c>
      <c r="GF127" s="44">
        <f t="shared" si="121"/>
        <v>-0.0004917165874864099</v>
      </c>
      <c r="GG127" s="44">
        <f t="shared" si="122"/>
        <v>0.01758288507434702</v>
      </c>
      <c r="GH127" s="44">
        <f t="shared" si="123"/>
        <v>0.0005830691873200122</v>
      </c>
      <c r="GI127" s="44">
        <f t="shared" si="124"/>
        <v>0.0169706034890792</v>
      </c>
      <c r="GJ127" s="44">
        <f t="shared" si="125"/>
        <v>0.011066717677483188</v>
      </c>
      <c r="GK127" s="46">
        <f t="shared" si="126"/>
        <v>0.001481303449504326</v>
      </c>
      <c r="GL127" s="47"/>
      <c r="GM127" s="40"/>
      <c r="GN127" s="46">
        <f t="shared" si="128"/>
        <v>-0.079699596669119</v>
      </c>
      <c r="GO127" s="46">
        <v>0.03250673437887164</v>
      </c>
      <c r="GP127" s="46">
        <f t="shared" si="129"/>
        <v>-0.047192862290247356</v>
      </c>
    </row>
    <row r="128" spans="1:198" ht="12" hidden="1" outlineLevel="2">
      <c r="A128" s="3">
        <v>247</v>
      </c>
      <c r="B128" s="1">
        <v>248</v>
      </c>
      <c r="C128" s="1">
        <v>1</v>
      </c>
      <c r="E128" s="147">
        <v>36011</v>
      </c>
      <c r="F128" s="40" t="s">
        <v>153</v>
      </c>
      <c r="G128" s="42">
        <v>6645</v>
      </c>
      <c r="H128" s="41">
        <v>6227</v>
      </c>
      <c r="I128" s="43">
        <v>5796</v>
      </c>
      <c r="J128" s="40"/>
      <c r="K128" s="41">
        <v>463</v>
      </c>
      <c r="L128" s="41"/>
      <c r="M128" s="41"/>
      <c r="N128" s="40">
        <v>463</v>
      </c>
      <c r="O128" s="41">
        <v>1342</v>
      </c>
      <c r="P128" s="41">
        <v>422</v>
      </c>
      <c r="Q128" s="41"/>
      <c r="R128" s="41">
        <v>1764</v>
      </c>
      <c r="S128" s="40">
        <v>2227</v>
      </c>
      <c r="T128" s="42"/>
      <c r="U128" s="41">
        <v>781</v>
      </c>
      <c r="V128" s="41"/>
      <c r="W128" s="43"/>
      <c r="X128" s="41">
        <v>781</v>
      </c>
      <c r="Y128" s="42"/>
      <c r="Z128" s="43">
        <v>680</v>
      </c>
      <c r="AA128" s="40">
        <v>680</v>
      </c>
      <c r="AB128" s="41"/>
      <c r="AC128" s="41">
        <v>1725</v>
      </c>
      <c r="AD128" s="40">
        <v>1725</v>
      </c>
      <c r="AE128" s="42"/>
      <c r="AF128" s="43">
        <v>289</v>
      </c>
      <c r="AG128" s="40">
        <v>289</v>
      </c>
      <c r="AH128" s="41">
        <v>6</v>
      </c>
      <c r="AI128" s="41">
        <v>55</v>
      </c>
      <c r="AJ128" s="41"/>
      <c r="AK128" s="41"/>
      <c r="AL128" s="40">
        <v>61</v>
      </c>
      <c r="AM128" s="42"/>
      <c r="AN128" s="41"/>
      <c r="AO128" s="41"/>
      <c r="AP128" s="41"/>
      <c r="AQ128" s="43">
        <v>33</v>
      </c>
      <c r="AR128" s="43">
        <v>33</v>
      </c>
      <c r="AS128" s="41"/>
      <c r="AT128" s="45">
        <v>0.07988267770876467</v>
      </c>
      <c r="AU128" s="44">
        <v>0.23153899240855763</v>
      </c>
      <c r="AV128" s="44">
        <v>0.0728088336783989</v>
      </c>
      <c r="AW128" s="46">
        <f t="shared" si="135"/>
        <v>0.3842305037957212</v>
      </c>
      <c r="AX128" s="44">
        <v>0.1347481021394065</v>
      </c>
      <c r="AY128" s="44">
        <v>0.11732229123533472</v>
      </c>
      <c r="AZ128" s="44">
        <v>0.2976190476190476</v>
      </c>
      <c r="BA128" s="44">
        <v>0.049861973775017256</v>
      </c>
      <c r="BB128" s="44">
        <v>0.009489302967563838</v>
      </c>
      <c r="BC128" s="46">
        <f t="shared" si="94"/>
        <v>0.006728778467908869</v>
      </c>
      <c r="BD128" s="46"/>
      <c r="BE128" s="40"/>
      <c r="BF128" s="40"/>
      <c r="BG128" s="18"/>
      <c r="BH128" s="18"/>
      <c r="BI128" s="19">
        <v>5949</v>
      </c>
      <c r="BJ128" s="40"/>
      <c r="BK128" s="18">
        <v>814</v>
      </c>
      <c r="BL128" s="18">
        <v>1243</v>
      </c>
      <c r="BM128" s="18">
        <v>374</v>
      </c>
      <c r="BN128" s="18">
        <v>0</v>
      </c>
      <c r="BO128" s="18">
        <v>444</v>
      </c>
      <c r="BP128" s="18">
        <v>336</v>
      </c>
      <c r="BQ128" s="18">
        <v>2607</v>
      </c>
      <c r="BR128" s="18">
        <v>73</v>
      </c>
      <c r="BS128" s="18">
        <v>58</v>
      </c>
      <c r="BT128" s="18">
        <v>0</v>
      </c>
      <c r="BU128" s="18">
        <v>0</v>
      </c>
      <c r="BV128" s="18">
        <v>0</v>
      </c>
      <c r="BW128" s="18">
        <v>0</v>
      </c>
      <c r="BX128" s="18">
        <v>0</v>
      </c>
      <c r="BY128" s="18">
        <v>0</v>
      </c>
      <c r="BZ128" s="18">
        <v>0</v>
      </c>
      <c r="CA128" s="18">
        <v>0</v>
      </c>
      <c r="CB128" s="18">
        <v>0</v>
      </c>
      <c r="CC128" s="18">
        <v>0</v>
      </c>
      <c r="CD128" s="18">
        <v>0</v>
      </c>
      <c r="CE128" s="18">
        <v>0</v>
      </c>
      <c r="CF128" s="18">
        <v>0</v>
      </c>
      <c r="CG128" s="18">
        <v>0</v>
      </c>
      <c r="CH128" s="18">
        <v>0</v>
      </c>
      <c r="CI128" s="18">
        <v>0</v>
      </c>
      <c r="CJ128" s="18">
        <v>0</v>
      </c>
      <c r="CK128" s="19"/>
      <c r="CL128" s="17">
        <v>374</v>
      </c>
      <c r="CM128" s="20">
        <v>1243</v>
      </c>
      <c r="CN128" s="18">
        <v>1617</v>
      </c>
      <c r="CO128" s="19">
        <v>73</v>
      </c>
      <c r="CP128" s="19">
        <v>58</v>
      </c>
      <c r="CQ128" s="19">
        <f t="shared" si="95"/>
        <v>0</v>
      </c>
      <c r="CR128" s="19">
        <f t="shared" si="96"/>
        <v>0</v>
      </c>
      <c r="CS128" s="18">
        <v>814</v>
      </c>
      <c r="CT128" s="18">
        <v>444</v>
      </c>
      <c r="CU128" s="18">
        <v>336</v>
      </c>
      <c r="CV128" s="18"/>
      <c r="CW128" s="18">
        <v>2607</v>
      </c>
      <c r="CX128" s="19">
        <f t="shared" si="97"/>
        <v>0</v>
      </c>
      <c r="CY128" s="40"/>
      <c r="CZ128" s="58">
        <v>0.0628677088586317</v>
      </c>
      <c r="DA128" s="58">
        <v>0.20894267944192302</v>
      </c>
      <c r="DB128" s="58"/>
      <c r="DC128" s="49">
        <v>0.2718103883005547</v>
      </c>
      <c r="DD128" s="82">
        <v>0.13682971928055135</v>
      </c>
      <c r="DE128" s="58">
        <v>0.07463439233484619</v>
      </c>
      <c r="DF128" s="58">
        <v>0.43822491174987394</v>
      </c>
      <c r="DG128" s="26">
        <v>0.05648008068582955</v>
      </c>
      <c r="DH128" s="58">
        <v>0.012270969910909396</v>
      </c>
      <c r="DI128" s="49"/>
      <c r="DJ128" s="49">
        <v>0.009749537737434862</v>
      </c>
      <c r="DK128" s="82">
        <f t="shared" si="133"/>
        <v>0</v>
      </c>
      <c r="DL128" s="58">
        <f t="shared" si="136"/>
        <v>0</v>
      </c>
      <c r="DM128" s="49">
        <f t="shared" si="99"/>
        <v>0</v>
      </c>
      <c r="DN128" s="41"/>
      <c r="DO128" s="82">
        <v>-0.01701496885013297</v>
      </c>
      <c r="DP128" s="26">
        <v>-0.022596312966634613</v>
      </c>
      <c r="DQ128" s="26">
        <f t="shared" si="100"/>
        <v>-0.0728088336783989</v>
      </c>
      <c r="DR128" s="48">
        <f t="shared" si="137"/>
        <v>-0.03961128181676758</v>
      </c>
      <c r="DS128" s="14">
        <f t="shared" si="164"/>
        <v>-0.11242011549516648</v>
      </c>
      <c r="DT128" s="26">
        <v>0.0027816669433455583</v>
      </c>
      <c r="DU128" s="58">
        <v>0.0020816171411448536</v>
      </c>
      <c r="DV128" s="58">
        <v>-0.04268789890048853</v>
      </c>
      <c r="DW128" s="58">
        <v>0.006618106910812292</v>
      </c>
      <c r="DX128" s="49"/>
      <c r="DY128" s="26">
        <f t="shared" si="134"/>
        <v>0.14060586413082632</v>
      </c>
      <c r="DZ128" s="40"/>
      <c r="EA128" s="40"/>
      <c r="EB128" s="42">
        <v>6757</v>
      </c>
      <c r="EC128" s="42">
        <v>6400</v>
      </c>
      <c r="ED128" s="42">
        <v>5980</v>
      </c>
      <c r="EE128" s="42">
        <v>397</v>
      </c>
      <c r="EF128" s="41">
        <v>255</v>
      </c>
      <c r="EG128" s="41">
        <v>923</v>
      </c>
      <c r="EH128" s="40">
        <v>868</v>
      </c>
      <c r="EI128" s="41">
        <v>1555</v>
      </c>
      <c r="EJ128" s="41">
        <v>1685</v>
      </c>
      <c r="EK128" s="41">
        <v>93</v>
      </c>
      <c r="EL128" s="41">
        <v>16</v>
      </c>
      <c r="EM128" s="41">
        <v>8</v>
      </c>
      <c r="EN128" s="40"/>
      <c r="EO128" s="40"/>
      <c r="EP128" s="40"/>
      <c r="EQ128" s="40"/>
      <c r="ER128" s="40"/>
      <c r="ES128" s="40">
        <v>180</v>
      </c>
      <c r="ET128" s="40">
        <f>SUM(EL128:ES128)</f>
        <v>204</v>
      </c>
      <c r="EU128" s="40">
        <f>SUM(EE128:EK128)+ET128</f>
        <v>5980</v>
      </c>
      <c r="EV128" s="40"/>
      <c r="EW128" s="45">
        <f t="shared" si="138"/>
        <v>0.06638795986622073</v>
      </c>
      <c r="EX128" s="44">
        <f t="shared" si="139"/>
        <v>0.042642140468227424</v>
      </c>
      <c r="EY128" s="44">
        <f t="shared" si="140"/>
        <v>0.15434782608695652</v>
      </c>
      <c r="EZ128" s="46">
        <f t="shared" si="141"/>
        <v>0.1451505016722408</v>
      </c>
      <c r="FA128" s="57">
        <f t="shared" si="142"/>
        <v>0.2600334448160535</v>
      </c>
      <c r="FB128" s="57">
        <f t="shared" si="143"/>
        <v>0.2817725752508361</v>
      </c>
      <c r="FC128" s="57">
        <f t="shared" si="144"/>
        <v>0.015551839464882942</v>
      </c>
      <c r="FD128" s="57">
        <f t="shared" si="145"/>
        <v>0.0026755852842809363</v>
      </c>
      <c r="FE128" s="57">
        <f t="shared" si="146"/>
        <v>0.0013377926421404682</v>
      </c>
      <c r="FF128" s="47">
        <f t="shared" si="147"/>
        <v>0</v>
      </c>
      <c r="FG128" s="47">
        <f t="shared" si="148"/>
        <v>0</v>
      </c>
      <c r="FH128" s="47">
        <f t="shared" si="149"/>
        <v>0</v>
      </c>
      <c r="FI128" s="47">
        <f t="shared" si="150"/>
        <v>0</v>
      </c>
      <c r="FJ128" s="47">
        <f t="shared" si="151"/>
        <v>0</v>
      </c>
      <c r="FK128" s="47">
        <f t="shared" si="152"/>
        <v>0.030100334448160536</v>
      </c>
      <c r="FL128" s="47">
        <f>SUM(FD128:FK128)</f>
        <v>0.03411371237458194</v>
      </c>
      <c r="FM128" s="47">
        <f>SUM(EW128:FK128)</f>
        <v>0.9999999999999999</v>
      </c>
      <c r="FN128" s="47">
        <f t="shared" si="116"/>
        <v>0.33277591973244147</v>
      </c>
      <c r="FO128" s="47"/>
      <c r="FP128" s="45">
        <f t="shared" si="153"/>
        <v>0.042642140468227424</v>
      </c>
      <c r="FQ128" s="44">
        <f t="shared" si="154"/>
        <v>0.2600334448160535</v>
      </c>
      <c r="FR128" s="44">
        <f t="shared" si="155"/>
        <v>0.030100334448160536</v>
      </c>
      <c r="FS128" s="46">
        <f t="shared" si="156"/>
        <v>0.33277591973244147</v>
      </c>
      <c r="FT128" s="44">
        <f t="shared" si="157"/>
        <v>0.15434782608695652</v>
      </c>
      <c r="FU128" s="44">
        <f t="shared" si="158"/>
        <v>0.1451505016722408</v>
      </c>
      <c r="FV128" s="44">
        <f t="shared" si="159"/>
        <v>0.2817725752508361</v>
      </c>
      <c r="FW128" s="44">
        <f t="shared" si="160"/>
        <v>0.06638795986622073</v>
      </c>
      <c r="FX128" s="44">
        <f t="shared" si="161"/>
        <v>0.015551839464882942</v>
      </c>
      <c r="FY128" s="46">
        <f t="shared" si="127"/>
        <v>0.004013377926421403</v>
      </c>
      <c r="FZ128" s="46">
        <f>SUM(FS128:FY128)</f>
        <v>0.9999999999999999</v>
      </c>
      <c r="GA128" s="84"/>
      <c r="GB128" s="45">
        <f t="shared" si="117"/>
        <v>-0.03724053724053725</v>
      </c>
      <c r="GC128" s="44">
        <f t="shared" si="118"/>
        <v>0.028494452407495874</v>
      </c>
      <c r="GD128" s="44">
        <f t="shared" si="119"/>
        <v>-0.04270849923023836</v>
      </c>
      <c r="GE128" s="46">
        <f t="shared" si="120"/>
        <v>-0.05145458406327974</v>
      </c>
      <c r="GF128" s="44">
        <f t="shared" si="121"/>
        <v>0.019599723947550024</v>
      </c>
      <c r="GG128" s="44">
        <f t="shared" si="122"/>
        <v>0.027828210436906087</v>
      </c>
      <c r="GH128" s="44">
        <f t="shared" si="123"/>
        <v>-0.015846472368211517</v>
      </c>
      <c r="GI128" s="44">
        <f t="shared" si="124"/>
        <v>0.016525986091203475</v>
      </c>
      <c r="GJ128" s="44">
        <f t="shared" si="125"/>
        <v>0.006062536497319105</v>
      </c>
      <c r="GK128" s="46">
        <f t="shared" si="126"/>
        <v>-0.0027154005414874657</v>
      </c>
      <c r="GL128" s="47"/>
      <c r="GM128" s="40"/>
      <c r="GN128" s="46">
        <f t="shared" si="128"/>
        <v>-0.07994903647077561</v>
      </c>
      <c r="GO128" s="46">
        <v>0.028494452407495874</v>
      </c>
      <c r="GP128" s="46">
        <f t="shared" si="129"/>
        <v>-0.05145458406327974</v>
      </c>
    </row>
    <row r="129" spans="1:198" ht="12" hidden="1" outlineLevel="2">
      <c r="A129" s="3">
        <v>249</v>
      </c>
      <c r="B129" s="1">
        <v>250</v>
      </c>
      <c r="C129" s="1">
        <v>1</v>
      </c>
      <c r="E129" s="147">
        <v>36015</v>
      </c>
      <c r="F129" s="40" t="s">
        <v>154</v>
      </c>
      <c r="G129" s="42">
        <v>61015</v>
      </c>
      <c r="H129" s="41">
        <v>56339</v>
      </c>
      <c r="I129" s="43">
        <v>52809</v>
      </c>
      <c r="J129" s="40"/>
      <c r="K129" s="41">
        <v>5126</v>
      </c>
      <c r="L129" s="41"/>
      <c r="M129" s="41"/>
      <c r="N129" s="40">
        <v>5126</v>
      </c>
      <c r="O129" s="41">
        <v>13669</v>
      </c>
      <c r="P129" s="41">
        <v>3696</v>
      </c>
      <c r="Q129" s="41"/>
      <c r="R129" s="41">
        <v>17365</v>
      </c>
      <c r="S129" s="40">
        <v>22491</v>
      </c>
      <c r="T129" s="42"/>
      <c r="U129" s="41">
        <v>6128</v>
      </c>
      <c r="V129" s="41"/>
      <c r="W129" s="43"/>
      <c r="X129" s="41">
        <v>6128</v>
      </c>
      <c r="Y129" s="42"/>
      <c r="Z129" s="43">
        <v>7481</v>
      </c>
      <c r="AA129" s="40">
        <v>7481</v>
      </c>
      <c r="AB129" s="41"/>
      <c r="AC129" s="41">
        <v>12950</v>
      </c>
      <c r="AD129" s="40">
        <v>12950</v>
      </c>
      <c r="AE129" s="42"/>
      <c r="AF129" s="43">
        <v>3158</v>
      </c>
      <c r="AG129" s="40">
        <v>3158</v>
      </c>
      <c r="AH129" s="41">
        <v>81</v>
      </c>
      <c r="AI129" s="41">
        <v>398</v>
      </c>
      <c r="AJ129" s="41"/>
      <c r="AK129" s="41"/>
      <c r="AL129" s="40">
        <v>479</v>
      </c>
      <c r="AM129" s="42"/>
      <c r="AN129" s="41"/>
      <c r="AO129" s="41"/>
      <c r="AP129" s="41"/>
      <c r="AQ129" s="43">
        <v>122</v>
      </c>
      <c r="AR129" s="43">
        <v>122</v>
      </c>
      <c r="AS129" s="41"/>
      <c r="AT129" s="45">
        <v>0.09706678785813025</v>
      </c>
      <c r="AU129" s="44">
        <v>0.25883845556628604</v>
      </c>
      <c r="AV129" s="44">
        <v>0.0699880702153042</v>
      </c>
      <c r="AW129" s="46">
        <f t="shared" si="135"/>
        <v>0.4258933136397205</v>
      </c>
      <c r="AX129" s="44">
        <v>0.11604082637429226</v>
      </c>
      <c r="AY129" s="44">
        <v>0.14166145922096612</v>
      </c>
      <c r="AZ129" s="44">
        <v>0.24522335208013785</v>
      </c>
      <c r="BA129" s="44">
        <v>0.059800412808422805</v>
      </c>
      <c r="BB129" s="44">
        <v>0.0075365941411501824</v>
      </c>
      <c r="BC129" s="46">
        <f t="shared" si="94"/>
        <v>0.0038440417353101664</v>
      </c>
      <c r="BD129" s="46"/>
      <c r="BE129" s="40"/>
      <c r="BF129" s="40"/>
      <c r="BG129" s="18"/>
      <c r="BH129" s="18"/>
      <c r="BI129" s="19">
        <v>53149</v>
      </c>
      <c r="BJ129" s="40"/>
      <c r="BK129" s="18">
        <v>5861</v>
      </c>
      <c r="BL129" s="18">
        <v>15521</v>
      </c>
      <c r="BM129" s="18">
        <v>4925</v>
      </c>
      <c r="BN129" s="18">
        <v>0</v>
      </c>
      <c r="BO129" s="18">
        <v>7909</v>
      </c>
      <c r="BP129" s="18">
        <v>4338</v>
      </c>
      <c r="BQ129" s="18">
        <v>13372</v>
      </c>
      <c r="BR129" s="18">
        <v>525</v>
      </c>
      <c r="BS129" s="18">
        <v>698</v>
      </c>
      <c r="BT129" s="18">
        <v>0</v>
      </c>
      <c r="BU129" s="18">
        <v>0</v>
      </c>
      <c r="BV129" s="18">
        <v>0</v>
      </c>
      <c r="BW129" s="18">
        <v>0</v>
      </c>
      <c r="BX129" s="18">
        <v>0</v>
      </c>
      <c r="BY129" s="18">
        <v>0</v>
      </c>
      <c r="BZ129" s="18">
        <v>0</v>
      </c>
      <c r="CA129" s="18">
        <v>0</v>
      </c>
      <c r="CB129" s="18">
        <v>0</v>
      </c>
      <c r="CC129" s="18">
        <v>0</v>
      </c>
      <c r="CD129" s="18">
        <v>0</v>
      </c>
      <c r="CE129" s="18">
        <v>0</v>
      </c>
      <c r="CF129" s="18">
        <v>0</v>
      </c>
      <c r="CG129" s="18">
        <v>0</v>
      </c>
      <c r="CH129" s="18">
        <v>0</v>
      </c>
      <c r="CI129" s="18">
        <v>0</v>
      </c>
      <c r="CJ129" s="18">
        <v>0</v>
      </c>
      <c r="CK129" s="19"/>
      <c r="CL129" s="17">
        <v>4925</v>
      </c>
      <c r="CM129" s="20">
        <v>15521</v>
      </c>
      <c r="CN129" s="18">
        <v>20446</v>
      </c>
      <c r="CO129" s="19">
        <v>525</v>
      </c>
      <c r="CP129" s="19">
        <v>698</v>
      </c>
      <c r="CQ129" s="19">
        <f t="shared" si="95"/>
        <v>0</v>
      </c>
      <c r="CR129" s="19">
        <f t="shared" si="96"/>
        <v>0</v>
      </c>
      <c r="CS129" s="18">
        <v>5861</v>
      </c>
      <c r="CT129" s="18">
        <v>7909</v>
      </c>
      <c r="CU129" s="18">
        <v>4338</v>
      </c>
      <c r="CV129" s="18"/>
      <c r="CW129" s="18">
        <v>13372</v>
      </c>
      <c r="CX129" s="19">
        <f t="shared" si="97"/>
        <v>0</v>
      </c>
      <c r="CY129" s="40"/>
      <c r="CZ129" s="58">
        <v>0.09266402001919133</v>
      </c>
      <c r="DA129" s="58">
        <v>0.2920280720239327</v>
      </c>
      <c r="DB129" s="58"/>
      <c r="DC129" s="49">
        <v>0.38469209204312405</v>
      </c>
      <c r="DD129" s="82">
        <v>0.11027488758019906</v>
      </c>
      <c r="DE129" s="58">
        <v>0.14880806788462625</v>
      </c>
      <c r="DF129" s="58">
        <v>0.2515945737455079</v>
      </c>
      <c r="DG129" s="26">
        <v>0.08161959773467045</v>
      </c>
      <c r="DH129" s="58">
        <v>0.009877890458898569</v>
      </c>
      <c r="DI129" s="49"/>
      <c r="DJ129" s="49">
        <v>0.013132890552973715</v>
      </c>
      <c r="DK129" s="82">
        <f t="shared" si="133"/>
        <v>0</v>
      </c>
      <c r="DL129" s="58">
        <f t="shared" si="136"/>
        <v>0</v>
      </c>
      <c r="DM129" s="49">
        <f t="shared" si="99"/>
        <v>0</v>
      </c>
      <c r="DN129" s="41"/>
      <c r="DO129" s="82">
        <v>-0.00440276783893892</v>
      </c>
      <c r="DP129" s="26">
        <v>0.033189616457646676</v>
      </c>
      <c r="DQ129" s="26">
        <f t="shared" si="100"/>
        <v>-0.0699880702153042</v>
      </c>
      <c r="DR129" s="48">
        <f t="shared" si="137"/>
        <v>0.028786848618707755</v>
      </c>
      <c r="DS129" s="14">
        <f t="shared" si="164"/>
        <v>-0.04120122159659645</v>
      </c>
      <c r="DT129" s="26">
        <v>0.0023412963177483863</v>
      </c>
      <c r="DU129" s="58">
        <v>-0.005765938794093206</v>
      </c>
      <c r="DV129" s="58">
        <v>0.007146608663660126</v>
      </c>
      <c r="DW129" s="58">
        <v>0.021819184926247646</v>
      </c>
      <c r="DX129" s="49"/>
      <c r="DY129" s="26">
        <f t="shared" si="134"/>
        <v>0.006371221665370075</v>
      </c>
      <c r="DZ129" s="40"/>
      <c r="EA129" s="40"/>
      <c r="EB129" s="42">
        <v>62079</v>
      </c>
      <c r="EC129" s="42">
        <v>56786</v>
      </c>
      <c r="ED129" s="42">
        <v>53659</v>
      </c>
      <c r="EE129" s="42">
        <v>4000</v>
      </c>
      <c r="EF129" s="41">
        <v>2924</v>
      </c>
      <c r="EG129" s="41">
        <v>6146</v>
      </c>
      <c r="EH129" s="40">
        <v>8478</v>
      </c>
      <c r="EI129" s="41">
        <v>17187</v>
      </c>
      <c r="EJ129" s="41">
        <v>12354</v>
      </c>
      <c r="EK129" s="41">
        <v>866</v>
      </c>
      <c r="EL129" s="41">
        <v>207</v>
      </c>
      <c r="EM129" s="41">
        <v>75</v>
      </c>
      <c r="EN129" s="40"/>
      <c r="EO129" s="40"/>
      <c r="EP129" s="40"/>
      <c r="EQ129" s="40"/>
      <c r="ER129" s="40"/>
      <c r="ES129" s="40">
        <v>1422</v>
      </c>
      <c r="ET129" s="40">
        <f>SUM(EL129:ES129)</f>
        <v>1704</v>
      </c>
      <c r="EU129" s="40">
        <f>SUM(EE129:EK129)+ET129</f>
        <v>53659</v>
      </c>
      <c r="EV129" s="40"/>
      <c r="EW129" s="45">
        <f t="shared" si="138"/>
        <v>0.07454481074936171</v>
      </c>
      <c r="EX129" s="44">
        <f t="shared" si="139"/>
        <v>0.05449225665778341</v>
      </c>
      <c r="EY129" s="44">
        <f t="shared" si="140"/>
        <v>0.11453810171639427</v>
      </c>
      <c r="EZ129" s="46">
        <f t="shared" si="141"/>
        <v>0.15799772638327214</v>
      </c>
      <c r="FA129" s="57">
        <f t="shared" si="142"/>
        <v>0.3203004155873199</v>
      </c>
      <c r="FB129" s="57">
        <f t="shared" si="143"/>
        <v>0.23023164799940365</v>
      </c>
      <c r="FC129" s="57">
        <f t="shared" si="144"/>
        <v>0.016138951527236812</v>
      </c>
      <c r="FD129" s="57">
        <f t="shared" si="145"/>
        <v>0.0038576939562794685</v>
      </c>
      <c r="FE129" s="57">
        <f t="shared" si="146"/>
        <v>0.001397715201550532</v>
      </c>
      <c r="FF129" s="47">
        <f t="shared" si="147"/>
        <v>0</v>
      </c>
      <c r="FG129" s="47">
        <f t="shared" si="148"/>
        <v>0</v>
      </c>
      <c r="FH129" s="47">
        <f t="shared" si="149"/>
        <v>0</v>
      </c>
      <c r="FI129" s="47">
        <f t="shared" si="150"/>
        <v>0</v>
      </c>
      <c r="FJ129" s="47">
        <f t="shared" si="151"/>
        <v>0</v>
      </c>
      <c r="FK129" s="47">
        <f t="shared" si="152"/>
        <v>0.02650068022139809</v>
      </c>
      <c r="FL129" s="47">
        <f>SUM(FD129:FK129)</f>
        <v>0.03175608937922809</v>
      </c>
      <c r="FM129" s="47">
        <f>SUM(EW129:FK129)</f>
        <v>0.9999999999999999</v>
      </c>
      <c r="FN129" s="47">
        <f t="shared" si="116"/>
        <v>0.4012933524665014</v>
      </c>
      <c r="FO129" s="47"/>
      <c r="FP129" s="45">
        <f t="shared" si="153"/>
        <v>0.05449225665778341</v>
      </c>
      <c r="FQ129" s="44">
        <f t="shared" si="154"/>
        <v>0.3203004155873199</v>
      </c>
      <c r="FR129" s="44">
        <f t="shared" si="155"/>
        <v>0.02650068022139809</v>
      </c>
      <c r="FS129" s="46">
        <f t="shared" si="156"/>
        <v>0.4012933524665014</v>
      </c>
      <c r="FT129" s="44">
        <f t="shared" si="157"/>
        <v>0.11453810171639427</v>
      </c>
      <c r="FU129" s="44">
        <f t="shared" si="158"/>
        <v>0.15799772638327214</v>
      </c>
      <c r="FV129" s="44">
        <f t="shared" si="159"/>
        <v>0.23023164799940365</v>
      </c>
      <c r="FW129" s="44">
        <f t="shared" si="160"/>
        <v>0.07454481074936171</v>
      </c>
      <c r="FX129" s="44">
        <f t="shared" si="161"/>
        <v>0.016138951527236812</v>
      </c>
      <c r="FY129" s="46">
        <f t="shared" si="127"/>
        <v>0.005255409157829998</v>
      </c>
      <c r="FZ129" s="46">
        <f>SUM(FS129:FY129)</f>
        <v>0.9999999999999999</v>
      </c>
      <c r="GA129" s="84"/>
      <c r="GB129" s="45">
        <f t="shared" si="117"/>
        <v>-0.04257453120034684</v>
      </c>
      <c r="GC129" s="44">
        <f t="shared" si="118"/>
        <v>0.06146196002103388</v>
      </c>
      <c r="GD129" s="44">
        <f t="shared" si="119"/>
        <v>-0.04348738999390611</v>
      </c>
      <c r="GE129" s="46">
        <f t="shared" si="120"/>
        <v>-0.02459996117321911</v>
      </c>
      <c r="GF129" s="44">
        <f t="shared" si="121"/>
        <v>-0.001502724657897997</v>
      </c>
      <c r="GG129" s="44">
        <f t="shared" si="122"/>
        <v>0.016336267162306017</v>
      </c>
      <c r="GH129" s="44">
        <f t="shared" si="123"/>
        <v>-0.014991704080734192</v>
      </c>
      <c r="GI129" s="44">
        <f t="shared" si="124"/>
        <v>0.01474439794093891</v>
      </c>
      <c r="GJ129" s="44">
        <f t="shared" si="125"/>
        <v>0.00860235738608663</v>
      </c>
      <c r="GK129" s="46">
        <f t="shared" si="126"/>
        <v>0.0014113674225198318</v>
      </c>
      <c r="GL129" s="47"/>
      <c r="GM129" s="40"/>
      <c r="GN129" s="46">
        <f t="shared" si="128"/>
        <v>-0.08606192119425296</v>
      </c>
      <c r="GO129" s="46">
        <v>0.06146196002103388</v>
      </c>
      <c r="GP129" s="46">
        <f t="shared" si="129"/>
        <v>-0.02459996117321908</v>
      </c>
    </row>
    <row r="130" spans="1:198" ht="12" hidden="1" outlineLevel="1" collapsed="1">
      <c r="A130" s="3">
        <v>253</v>
      </c>
      <c r="B130" s="1">
        <v>254</v>
      </c>
      <c r="D130" s="1">
        <v>253</v>
      </c>
      <c r="E130" s="7" t="s">
        <v>155</v>
      </c>
      <c r="F130" s="6" t="s">
        <v>156</v>
      </c>
      <c r="G130" s="8">
        <v>70820</v>
      </c>
      <c r="H130" s="9">
        <v>66116</v>
      </c>
      <c r="I130" s="10">
        <v>61488</v>
      </c>
      <c r="J130" s="6"/>
      <c r="K130" s="9">
        <v>5556</v>
      </c>
      <c r="L130" s="9">
        <v>0</v>
      </c>
      <c r="M130" s="9">
        <v>0</v>
      </c>
      <c r="N130" s="6">
        <v>5556</v>
      </c>
      <c r="O130" s="9">
        <v>15697</v>
      </c>
      <c r="P130" s="9">
        <v>4249</v>
      </c>
      <c r="Q130" s="9">
        <v>0</v>
      </c>
      <c r="R130" s="9">
        <v>19946</v>
      </c>
      <c r="S130" s="6">
        <v>25502</v>
      </c>
      <c r="T130" s="8">
        <v>0</v>
      </c>
      <c r="U130" s="9">
        <v>8228</v>
      </c>
      <c r="V130" s="9">
        <v>0</v>
      </c>
      <c r="W130" s="10">
        <v>0</v>
      </c>
      <c r="X130" s="9">
        <v>8228</v>
      </c>
      <c r="Y130" s="8">
        <v>0</v>
      </c>
      <c r="Z130" s="10">
        <v>6510</v>
      </c>
      <c r="AA130" s="6">
        <v>6510</v>
      </c>
      <c r="AB130" s="9">
        <v>0</v>
      </c>
      <c r="AC130" s="9">
        <v>17862</v>
      </c>
      <c r="AD130" s="6">
        <v>17862</v>
      </c>
      <c r="AE130" s="8">
        <v>0</v>
      </c>
      <c r="AF130" s="10">
        <v>2818</v>
      </c>
      <c r="AG130" s="6">
        <v>2818</v>
      </c>
      <c r="AH130" s="9">
        <v>84</v>
      </c>
      <c r="AI130" s="9">
        <v>383</v>
      </c>
      <c r="AJ130" s="9">
        <v>0</v>
      </c>
      <c r="AK130" s="9">
        <v>0</v>
      </c>
      <c r="AL130" s="6">
        <v>467</v>
      </c>
      <c r="AM130" s="8">
        <v>0</v>
      </c>
      <c r="AN130" s="9">
        <v>0</v>
      </c>
      <c r="AO130" s="9">
        <v>0</v>
      </c>
      <c r="AP130" s="9">
        <v>0</v>
      </c>
      <c r="AQ130" s="10">
        <v>101</v>
      </c>
      <c r="AR130" s="10">
        <v>101</v>
      </c>
      <c r="AS130" s="9"/>
      <c r="AT130" s="12">
        <v>0.09035909445745512</v>
      </c>
      <c r="AU130" s="11">
        <v>0.2552855841790268</v>
      </c>
      <c r="AV130" s="11">
        <v>0.06910291438979964</v>
      </c>
      <c r="AW130" s="13">
        <f t="shared" si="135"/>
        <v>0.41474759302628156</v>
      </c>
      <c r="AX130" s="11">
        <v>0.13381472807702316</v>
      </c>
      <c r="AY130" s="11">
        <v>0.10587431693989072</v>
      </c>
      <c r="AZ130" s="11">
        <v>0.29049570647931305</v>
      </c>
      <c r="BA130" s="11">
        <v>0.04583008066614624</v>
      </c>
      <c r="BB130" s="11">
        <v>0.006228857663283893</v>
      </c>
      <c r="BC130" s="13">
        <f t="shared" si="94"/>
        <v>0.0030087171480615016</v>
      </c>
      <c r="BD130" s="13"/>
      <c r="BE130" s="6"/>
      <c r="BF130" s="6"/>
      <c r="BG130" s="9"/>
      <c r="BH130" s="9"/>
      <c r="BI130" s="6">
        <v>62454</v>
      </c>
      <c r="BJ130" s="6"/>
      <c r="BK130" s="9">
        <v>6582</v>
      </c>
      <c r="BL130" s="9">
        <v>15921</v>
      </c>
      <c r="BM130" s="9">
        <v>5362</v>
      </c>
      <c r="BN130" s="9">
        <v>0</v>
      </c>
      <c r="BO130" s="9">
        <v>6125</v>
      </c>
      <c r="BP130" s="9">
        <v>3006</v>
      </c>
      <c r="BQ130" s="9">
        <v>23834</v>
      </c>
      <c r="BR130" s="9">
        <v>926</v>
      </c>
      <c r="BS130" s="9">
        <v>644</v>
      </c>
      <c r="BT130" s="9">
        <v>54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6"/>
      <c r="CL130" s="8">
        <v>5362</v>
      </c>
      <c r="CM130" s="10">
        <v>15921</v>
      </c>
      <c r="CN130" s="9">
        <v>21283</v>
      </c>
      <c r="CO130" s="6">
        <v>926</v>
      </c>
      <c r="CP130" s="6">
        <v>644</v>
      </c>
      <c r="CQ130" s="6">
        <f t="shared" si="95"/>
        <v>0</v>
      </c>
      <c r="CR130" s="6">
        <f t="shared" si="96"/>
        <v>0</v>
      </c>
      <c r="CS130" s="9">
        <v>6582</v>
      </c>
      <c r="CT130" s="9">
        <v>6125</v>
      </c>
      <c r="CU130" s="9">
        <v>3006</v>
      </c>
      <c r="CV130" s="9"/>
      <c r="CW130" s="9">
        <v>23834</v>
      </c>
      <c r="CX130" s="6">
        <f t="shared" si="97"/>
        <v>54</v>
      </c>
      <c r="CY130" s="6"/>
      <c r="CZ130" s="66">
        <v>0.08585518941941268</v>
      </c>
      <c r="DA130" s="66">
        <v>0.2549236237871073</v>
      </c>
      <c r="DB130" s="66"/>
      <c r="DC130" s="14">
        <v>0.34077881320652</v>
      </c>
      <c r="DD130" s="80">
        <v>0.10538956672110673</v>
      </c>
      <c r="DE130" s="66">
        <v>0.09807218112530823</v>
      </c>
      <c r="DF130" s="66">
        <v>0.3816248759086688</v>
      </c>
      <c r="DG130" s="15">
        <v>0.04813142472860025</v>
      </c>
      <c r="DH130" s="66">
        <v>0.014826912607679252</v>
      </c>
      <c r="DI130" s="14"/>
      <c r="DJ130" s="14">
        <v>0.010311589329746693</v>
      </c>
      <c r="DK130" s="80">
        <f t="shared" si="133"/>
        <v>0</v>
      </c>
      <c r="DL130" s="66">
        <f t="shared" si="136"/>
        <v>0</v>
      </c>
      <c r="DM130" s="14">
        <f t="shared" si="99"/>
        <v>0.0008646363723700644</v>
      </c>
      <c r="DN130" s="9"/>
      <c r="DO130" s="80">
        <v>-0.004503905038042433</v>
      </c>
      <c r="DP130" s="15">
        <v>-0.00036196039191949136</v>
      </c>
      <c r="DQ130" s="15">
        <f t="shared" si="100"/>
        <v>-0.06910291438979964</v>
      </c>
      <c r="DR130" s="15">
        <f t="shared" si="137"/>
        <v>-0.004865865429961924</v>
      </c>
      <c r="DS130" s="14">
        <f t="shared" si="164"/>
        <v>-0.07396877981976156</v>
      </c>
      <c r="DT130" s="15">
        <v>0.008598054944395358</v>
      </c>
      <c r="DU130" s="66">
        <v>-0.028425161355916426</v>
      </c>
      <c r="DV130" s="66">
        <v>-0.0078021358145824865</v>
      </c>
      <c r="DW130" s="66">
        <v>0.002301344062454011</v>
      </c>
      <c r="DX130" s="14"/>
      <c r="DY130" s="15">
        <f t="shared" si="134"/>
        <v>0.09112916942935573</v>
      </c>
      <c r="DZ130" s="6"/>
      <c r="EA130" s="6"/>
      <c r="EB130" s="8">
        <f>SUM(EB131:EB134)</f>
        <v>71781</v>
      </c>
      <c r="EC130" s="8">
        <f>SUM(EC131:EC134)</f>
        <v>67064</v>
      </c>
      <c r="ED130" s="8">
        <f>SUM(ED131:ED134)</f>
        <v>63024</v>
      </c>
      <c r="EE130" s="8">
        <f>SUM(EE131:EE134)</f>
        <v>3636</v>
      </c>
      <c r="EF130" s="9">
        <f>SUM(EF131:EF134)</f>
        <v>3170</v>
      </c>
      <c r="EG130" s="9">
        <f>SUM(EG131:EG134)</f>
        <v>7473</v>
      </c>
      <c r="EH130" s="6">
        <f>SUM(EH131:EH134)</f>
        <v>8246</v>
      </c>
      <c r="EI130" s="9">
        <f>SUM(EI131:EI134)</f>
        <v>19057</v>
      </c>
      <c r="EJ130" s="9">
        <f>SUM(EJ131:EJ134)</f>
        <v>18370</v>
      </c>
      <c r="EK130" s="9">
        <f>SUM(EK131:EK134)</f>
        <v>890</v>
      </c>
      <c r="EL130" s="9">
        <f>SUM(EL131:EL134)</f>
        <v>217</v>
      </c>
      <c r="EM130" s="9">
        <f>SUM(EM131:EM134)</f>
        <v>76</v>
      </c>
      <c r="EN130" s="6">
        <f>SUM(EN131:EN134)</f>
        <v>0</v>
      </c>
      <c r="EO130" s="6">
        <f>SUM(EO131:EO134)</f>
        <v>0</v>
      </c>
      <c r="EP130" s="6">
        <f>SUM(EP131:EP134)</f>
        <v>0</v>
      </c>
      <c r="EQ130" s="6">
        <f>SUM(EQ131:EQ134)</f>
        <v>0</v>
      </c>
      <c r="ER130" s="6">
        <f>SUM(ER131:ER134)</f>
        <v>0</v>
      </c>
      <c r="ES130" s="6">
        <f>SUM(ES131:ES134)</f>
        <v>1889</v>
      </c>
      <c r="ET130" s="6">
        <f>SUM(EL130:ES130)</f>
        <v>2182</v>
      </c>
      <c r="EU130" s="6">
        <f>SUM(EE130:EK130)+ET130</f>
        <v>63024</v>
      </c>
      <c r="EV130" s="6"/>
      <c r="EW130" s="12">
        <f t="shared" si="138"/>
        <v>0.057692307692307696</v>
      </c>
      <c r="EX130" s="11">
        <f t="shared" si="139"/>
        <v>0.050298299060675296</v>
      </c>
      <c r="EY130" s="11">
        <f t="shared" si="140"/>
        <v>0.11857387661843108</v>
      </c>
      <c r="EZ130" s="13">
        <f t="shared" si="141"/>
        <v>0.13083904544300584</v>
      </c>
      <c r="FA130" s="66">
        <f t="shared" si="142"/>
        <v>0.3023768723026149</v>
      </c>
      <c r="FB130" s="66">
        <f t="shared" si="143"/>
        <v>0.2914762630109165</v>
      </c>
      <c r="FC130" s="66">
        <f t="shared" si="144"/>
        <v>0.014121604468139122</v>
      </c>
      <c r="FD130" s="66">
        <f t="shared" si="145"/>
        <v>0.003443132774815943</v>
      </c>
      <c r="FE130" s="66">
        <f t="shared" si="146"/>
        <v>0.0012058898197512059</v>
      </c>
      <c r="FF130" s="14">
        <f t="shared" si="147"/>
        <v>0</v>
      </c>
      <c r="FG130" s="14">
        <f t="shared" si="148"/>
        <v>0</v>
      </c>
      <c r="FH130" s="14">
        <f t="shared" si="149"/>
        <v>0</v>
      </c>
      <c r="FI130" s="14">
        <f t="shared" si="150"/>
        <v>0</v>
      </c>
      <c r="FJ130" s="14">
        <f t="shared" si="151"/>
        <v>0</v>
      </c>
      <c r="FK130" s="14">
        <f t="shared" si="152"/>
        <v>0.029972708809342472</v>
      </c>
      <c r="FL130" s="14">
        <f>SUM(FD130:FK130)</f>
        <v>0.034621731403909624</v>
      </c>
      <c r="FM130" s="14">
        <f>SUM(EW130:FK130)</f>
        <v>1.0000000000000002</v>
      </c>
      <c r="FN130" s="14">
        <f t="shared" si="116"/>
        <v>0.3826478801726327</v>
      </c>
      <c r="FO130" s="14"/>
      <c r="FP130" s="12">
        <f t="shared" si="153"/>
        <v>0.050298299060675296</v>
      </c>
      <c r="FQ130" s="11">
        <f t="shared" si="154"/>
        <v>0.3023768723026149</v>
      </c>
      <c r="FR130" s="11">
        <f t="shared" si="155"/>
        <v>0.029972708809342472</v>
      </c>
      <c r="FS130" s="13">
        <f t="shared" si="156"/>
        <v>0.3826478801726327</v>
      </c>
      <c r="FT130" s="11">
        <f t="shared" si="157"/>
        <v>0.11857387661843108</v>
      </c>
      <c r="FU130" s="11">
        <f t="shared" si="158"/>
        <v>0.13083904544300584</v>
      </c>
      <c r="FV130" s="11">
        <f t="shared" si="159"/>
        <v>0.2914762630109165</v>
      </c>
      <c r="FW130" s="11">
        <f t="shared" si="160"/>
        <v>0.057692307692307696</v>
      </c>
      <c r="FX130" s="11">
        <f t="shared" si="161"/>
        <v>0.014121604468139122</v>
      </c>
      <c r="FY130" s="13">
        <f t="shared" si="127"/>
        <v>0.004649022594567152</v>
      </c>
      <c r="FZ130" s="13">
        <f>SUM(FS130:FY130)</f>
        <v>1.0000000000000002</v>
      </c>
      <c r="GA130" s="80"/>
      <c r="GB130" s="12">
        <f t="shared" si="117"/>
        <v>-0.04006079539677982</v>
      </c>
      <c r="GC130" s="11">
        <f t="shared" si="118"/>
        <v>0.04709128812358809</v>
      </c>
      <c r="GD130" s="11">
        <f t="shared" si="119"/>
        <v>-0.03913020558045717</v>
      </c>
      <c r="GE130" s="13">
        <f t="shared" si="120"/>
        <v>-0.032099712853648876</v>
      </c>
      <c r="GF130" s="11">
        <f t="shared" si="121"/>
        <v>-0.01524085145859208</v>
      </c>
      <c r="GG130" s="11">
        <f t="shared" si="122"/>
        <v>0.024964728503115124</v>
      </c>
      <c r="GH130" s="11">
        <f t="shared" si="123"/>
        <v>0.0009805565316034492</v>
      </c>
      <c r="GI130" s="11">
        <f t="shared" si="124"/>
        <v>0.011862227026161458</v>
      </c>
      <c r="GJ130" s="11">
        <f t="shared" si="125"/>
        <v>0.00789274680485523</v>
      </c>
      <c r="GK130" s="13">
        <f t="shared" si="126"/>
        <v>0.00164030544650565</v>
      </c>
      <c r="GL130" s="14"/>
      <c r="GM130" s="6"/>
      <c r="GN130" s="13">
        <f t="shared" si="128"/>
        <v>-0.079191000977237</v>
      </c>
      <c r="GO130" s="13">
        <v>0.04709128812358809</v>
      </c>
      <c r="GP130" s="13">
        <f t="shared" si="129"/>
        <v>-0.032099712853648904</v>
      </c>
    </row>
    <row r="131" spans="1:198" ht="12" hidden="1" outlineLevel="2">
      <c r="A131" s="3">
        <v>254</v>
      </c>
      <c r="B131" s="1">
        <v>255</v>
      </c>
      <c r="C131" s="1">
        <v>1</v>
      </c>
      <c r="E131" s="147">
        <v>37007</v>
      </c>
      <c r="F131" s="40" t="s">
        <v>157</v>
      </c>
      <c r="G131" s="42">
        <v>15121</v>
      </c>
      <c r="H131" s="41">
        <v>14154</v>
      </c>
      <c r="I131" s="43">
        <v>13224</v>
      </c>
      <c r="J131" s="40"/>
      <c r="K131" s="41">
        <v>1251</v>
      </c>
      <c r="L131" s="41"/>
      <c r="M131" s="41"/>
      <c r="N131" s="40">
        <v>1251</v>
      </c>
      <c r="O131" s="41">
        <v>4262</v>
      </c>
      <c r="P131" s="41">
        <v>873</v>
      </c>
      <c r="Q131" s="41"/>
      <c r="R131" s="41">
        <v>5135</v>
      </c>
      <c r="S131" s="40">
        <v>6386</v>
      </c>
      <c r="T131" s="42"/>
      <c r="U131" s="41">
        <v>1489</v>
      </c>
      <c r="V131" s="41"/>
      <c r="W131" s="43"/>
      <c r="X131" s="41">
        <v>1489</v>
      </c>
      <c r="Y131" s="42"/>
      <c r="Z131" s="43">
        <v>1311</v>
      </c>
      <c r="AA131" s="40">
        <v>1311</v>
      </c>
      <c r="AB131" s="41"/>
      <c r="AC131" s="41">
        <v>3402</v>
      </c>
      <c r="AD131" s="40">
        <v>3402</v>
      </c>
      <c r="AE131" s="42"/>
      <c r="AF131" s="43">
        <v>540</v>
      </c>
      <c r="AG131" s="40">
        <v>540</v>
      </c>
      <c r="AH131" s="41">
        <v>19</v>
      </c>
      <c r="AI131" s="41">
        <v>54</v>
      </c>
      <c r="AJ131" s="41"/>
      <c r="AK131" s="41"/>
      <c r="AL131" s="40">
        <v>73</v>
      </c>
      <c r="AM131" s="42"/>
      <c r="AN131" s="41"/>
      <c r="AO131" s="41"/>
      <c r="AP131" s="41"/>
      <c r="AQ131" s="43">
        <v>23</v>
      </c>
      <c r="AR131" s="43">
        <v>23</v>
      </c>
      <c r="AS131" s="41"/>
      <c r="AT131" s="45">
        <v>0.09460072595281306</v>
      </c>
      <c r="AU131" s="44">
        <v>0.3222928009679371</v>
      </c>
      <c r="AV131" s="44">
        <v>0.06601633393829401</v>
      </c>
      <c r="AW131" s="46">
        <f t="shared" si="135"/>
        <v>0.4829098608590442</v>
      </c>
      <c r="AX131" s="44">
        <v>0.11259830611010284</v>
      </c>
      <c r="AY131" s="44">
        <v>0.09913793103448276</v>
      </c>
      <c r="AZ131" s="44">
        <v>0.2572595281306715</v>
      </c>
      <c r="BA131" s="44">
        <v>0.04083484573502722</v>
      </c>
      <c r="BB131" s="44">
        <v>0.004083484573502722</v>
      </c>
      <c r="BC131" s="46">
        <f t="shared" si="94"/>
        <v>0.0031760435571687173</v>
      </c>
      <c r="BD131" s="46"/>
      <c r="BE131" s="40"/>
      <c r="BF131" s="40"/>
      <c r="BG131" s="18"/>
      <c r="BH131" s="18"/>
      <c r="BI131" s="19">
        <v>13365</v>
      </c>
      <c r="BJ131" s="40"/>
      <c r="BK131" s="18">
        <v>1371</v>
      </c>
      <c r="BL131" s="18">
        <v>4575</v>
      </c>
      <c r="BM131" s="18">
        <v>1173</v>
      </c>
      <c r="BN131" s="18">
        <v>0</v>
      </c>
      <c r="BO131" s="18">
        <v>1447</v>
      </c>
      <c r="BP131" s="18">
        <v>616</v>
      </c>
      <c r="BQ131" s="18">
        <v>3895</v>
      </c>
      <c r="BR131" s="18">
        <v>148</v>
      </c>
      <c r="BS131" s="18">
        <v>123</v>
      </c>
      <c r="BT131" s="18">
        <v>17</v>
      </c>
      <c r="BU131" s="18">
        <v>0</v>
      </c>
      <c r="BV131" s="18">
        <v>0</v>
      </c>
      <c r="BW131" s="18">
        <v>0</v>
      </c>
      <c r="BX131" s="18">
        <v>0</v>
      </c>
      <c r="BY131" s="18">
        <v>0</v>
      </c>
      <c r="BZ131" s="18">
        <v>0</v>
      </c>
      <c r="CA131" s="18">
        <v>0</v>
      </c>
      <c r="CB131" s="18">
        <v>0</v>
      </c>
      <c r="CC131" s="18">
        <v>0</v>
      </c>
      <c r="CD131" s="18">
        <v>0</v>
      </c>
      <c r="CE131" s="18">
        <v>0</v>
      </c>
      <c r="CF131" s="18">
        <v>0</v>
      </c>
      <c r="CG131" s="18">
        <v>0</v>
      </c>
      <c r="CH131" s="18">
        <v>0</v>
      </c>
      <c r="CI131" s="18">
        <v>0</v>
      </c>
      <c r="CJ131" s="18">
        <v>0</v>
      </c>
      <c r="CK131" s="19"/>
      <c r="CL131" s="17">
        <v>1173</v>
      </c>
      <c r="CM131" s="20">
        <v>4575</v>
      </c>
      <c r="CN131" s="18">
        <v>5748</v>
      </c>
      <c r="CO131" s="19">
        <v>148</v>
      </c>
      <c r="CP131" s="19">
        <v>123</v>
      </c>
      <c r="CQ131" s="19">
        <f t="shared" si="95"/>
        <v>0</v>
      </c>
      <c r="CR131" s="19">
        <f t="shared" si="96"/>
        <v>0</v>
      </c>
      <c r="CS131" s="18">
        <v>1371</v>
      </c>
      <c r="CT131" s="18">
        <v>1447</v>
      </c>
      <c r="CU131" s="18">
        <v>616</v>
      </c>
      <c r="CV131" s="18"/>
      <c r="CW131" s="18">
        <v>3895</v>
      </c>
      <c r="CX131" s="19">
        <f t="shared" si="97"/>
        <v>17</v>
      </c>
      <c r="CY131" s="40"/>
      <c r="CZ131" s="58">
        <v>0.0877665544332211</v>
      </c>
      <c r="DA131" s="58">
        <v>0.34231200897867564</v>
      </c>
      <c r="DB131" s="58"/>
      <c r="DC131" s="49">
        <v>0.43007856341189676</v>
      </c>
      <c r="DD131" s="82">
        <v>0.10258136924803592</v>
      </c>
      <c r="DE131" s="58">
        <v>0.10826786382341938</v>
      </c>
      <c r="DF131" s="58">
        <v>0.29143284698840255</v>
      </c>
      <c r="DG131" s="26">
        <v>0.04609053497942387</v>
      </c>
      <c r="DH131" s="58">
        <v>0.011073699962588852</v>
      </c>
      <c r="DI131" s="49"/>
      <c r="DJ131" s="49">
        <v>0.00920314253647587</v>
      </c>
      <c r="DK131" s="82">
        <f t="shared" si="133"/>
        <v>0</v>
      </c>
      <c r="DL131" s="58">
        <f aca="true" t="shared" si="166" ref="DL131:DL137">CR131/BI131</f>
        <v>0</v>
      </c>
      <c r="DM131" s="49">
        <f t="shared" si="99"/>
        <v>0.0012719790497568275</v>
      </c>
      <c r="DN131" s="41"/>
      <c r="DO131" s="82">
        <v>-0.006834171519591967</v>
      </c>
      <c r="DP131" s="26">
        <v>0.02001920801073853</v>
      </c>
      <c r="DQ131" s="26">
        <f t="shared" si="100"/>
        <v>-0.06601633393829401</v>
      </c>
      <c r="DR131" s="48">
        <f aca="true" t="shared" si="167" ref="DR131:DR137">DS131-DQ131</f>
        <v>0.013185036491146565</v>
      </c>
      <c r="DS131" s="14">
        <f t="shared" si="164"/>
        <v>-0.05283129744714744</v>
      </c>
      <c r="DT131" s="26">
        <v>0.00699021538908613</v>
      </c>
      <c r="DU131" s="58">
        <v>-0.010016936862066922</v>
      </c>
      <c r="DV131" s="58">
        <v>0.009129932788936618</v>
      </c>
      <c r="DW131" s="58">
        <v>0.00525568924439665</v>
      </c>
      <c r="DX131" s="49"/>
      <c r="DY131" s="26">
        <f t="shared" si="134"/>
        <v>0.03417331885773106</v>
      </c>
      <c r="DZ131" s="40"/>
      <c r="EA131" s="40"/>
      <c r="EB131" s="42">
        <v>15139</v>
      </c>
      <c r="EC131" s="42">
        <v>14263</v>
      </c>
      <c r="ED131" s="42">
        <v>13510</v>
      </c>
      <c r="EE131" s="42">
        <v>701</v>
      </c>
      <c r="EF131" s="41">
        <v>621</v>
      </c>
      <c r="EG131" s="41">
        <v>1158</v>
      </c>
      <c r="EH131" s="40">
        <v>1782</v>
      </c>
      <c r="EI131" s="41">
        <v>4668</v>
      </c>
      <c r="EJ131" s="41">
        <v>4005</v>
      </c>
      <c r="EK131" s="41">
        <v>155</v>
      </c>
      <c r="EL131" s="41">
        <v>47</v>
      </c>
      <c r="EM131" s="41">
        <v>17</v>
      </c>
      <c r="EN131" s="40"/>
      <c r="EO131" s="40"/>
      <c r="EP131" s="40"/>
      <c r="EQ131" s="40"/>
      <c r="ER131" s="40"/>
      <c r="ES131" s="40">
        <v>356</v>
      </c>
      <c r="ET131" s="40">
        <f>SUM(EL131:ES131)</f>
        <v>420</v>
      </c>
      <c r="EU131" s="40">
        <f>SUM(EE131:EK131)+ET131</f>
        <v>13510</v>
      </c>
      <c r="EV131" s="40"/>
      <c r="EW131" s="45">
        <f aca="true" t="shared" si="168" ref="EW131:EW138">EE131/$ED131</f>
        <v>0.05188749074759438</v>
      </c>
      <c r="EX131" s="44">
        <f aca="true" t="shared" si="169" ref="EX131:EX138">EF131/$ED131</f>
        <v>0.045965951147298297</v>
      </c>
      <c r="EY131" s="44">
        <f aca="true" t="shared" si="170" ref="EY131:EY138">EG131/$ED131</f>
        <v>0.08571428571428572</v>
      </c>
      <c r="EZ131" s="46">
        <f aca="true" t="shared" si="171" ref="EZ131:EZ138">EH131/$ED131</f>
        <v>0.1319022945965951</v>
      </c>
      <c r="FA131" s="57">
        <f aca="true" t="shared" si="172" ref="FA131:FA138">EI131/$ED131</f>
        <v>0.34552183567727607</v>
      </c>
      <c r="FB131" s="57">
        <f aca="true" t="shared" si="173" ref="FB131:FB138">EJ131/$ED131</f>
        <v>0.29644707623982236</v>
      </c>
      <c r="FC131" s="57">
        <f aca="true" t="shared" si="174" ref="FC131:FC138">EK131/$ED131</f>
        <v>0.01147298297557365</v>
      </c>
      <c r="FD131" s="57">
        <f aca="true" t="shared" si="175" ref="FD131:FD138">EL131/$ED131</f>
        <v>0.0034789045151739453</v>
      </c>
      <c r="FE131" s="57">
        <f aca="true" t="shared" si="176" ref="FE131:FE138">EM131/$ED131</f>
        <v>0.0012583271650629163</v>
      </c>
      <c r="FF131" s="47">
        <f aca="true" t="shared" si="177" ref="FF131:FF138">EN131/$ED131</f>
        <v>0</v>
      </c>
      <c r="FG131" s="47">
        <f aca="true" t="shared" si="178" ref="FG131:FG138">EO131/$ED131</f>
        <v>0</v>
      </c>
      <c r="FH131" s="47">
        <f aca="true" t="shared" si="179" ref="FH131:FH138">EP131/$ED131</f>
        <v>0</v>
      </c>
      <c r="FI131" s="47">
        <f aca="true" t="shared" si="180" ref="FI131:FI138">EQ131/$ED131</f>
        <v>0</v>
      </c>
      <c r="FJ131" s="47">
        <f aca="true" t="shared" si="181" ref="FJ131:FJ138">ER131/$ED131</f>
        <v>0</v>
      </c>
      <c r="FK131" s="47">
        <f aca="true" t="shared" si="182" ref="FK131:FK138">ES131/$ED131</f>
        <v>0.026350851221317542</v>
      </c>
      <c r="FL131" s="47">
        <f>SUM(FD131:FK131)</f>
        <v>0.031088082901554404</v>
      </c>
      <c r="FM131" s="47">
        <f>SUM(EW131:FK131)</f>
        <v>1</v>
      </c>
      <c r="FN131" s="47">
        <f t="shared" si="116"/>
        <v>0.4178386380458919</v>
      </c>
      <c r="FO131" s="47"/>
      <c r="FP131" s="45">
        <f aca="true" t="shared" si="183" ref="FP131:FP138">EX131</f>
        <v>0.045965951147298297</v>
      </c>
      <c r="FQ131" s="44">
        <f aca="true" t="shared" si="184" ref="FQ131:FQ138">FA131</f>
        <v>0.34552183567727607</v>
      </c>
      <c r="FR131" s="44">
        <f aca="true" t="shared" si="185" ref="FR131:FR138">FK131</f>
        <v>0.026350851221317542</v>
      </c>
      <c r="FS131" s="46">
        <f aca="true" t="shared" si="186" ref="FS131:FS138">FN131</f>
        <v>0.4178386380458919</v>
      </c>
      <c r="FT131" s="44">
        <f aca="true" t="shared" si="187" ref="FT131:FT138">EY131</f>
        <v>0.08571428571428572</v>
      </c>
      <c r="FU131" s="44">
        <f aca="true" t="shared" si="188" ref="FU131:FU138">EZ131</f>
        <v>0.1319022945965951</v>
      </c>
      <c r="FV131" s="44">
        <f aca="true" t="shared" si="189" ref="FV131:FV138">FB131</f>
        <v>0.29644707623982236</v>
      </c>
      <c r="FW131" s="44">
        <f aca="true" t="shared" si="190" ref="FW131:FW138">EW131</f>
        <v>0.05188749074759438</v>
      </c>
      <c r="FX131" s="44">
        <f aca="true" t="shared" si="191" ref="FX131:FX138">FC131</f>
        <v>0.01147298297557365</v>
      </c>
      <c r="FY131" s="46">
        <f t="shared" si="127"/>
        <v>0.004737231680236861</v>
      </c>
      <c r="FZ131" s="46">
        <f>SUM(FS131:FY131)</f>
        <v>0.9999999999999999</v>
      </c>
      <c r="GA131" s="84"/>
      <c r="GB131" s="45">
        <f aca="true" t="shared" si="192" ref="GB131:GB138">FP131-AT131</f>
        <v>-0.048634774805514765</v>
      </c>
      <c r="GC131" s="44">
        <f aca="true" t="shared" si="193" ref="GC131:GC138">FQ131-AU131</f>
        <v>0.023229034709338958</v>
      </c>
      <c r="GD131" s="44">
        <f aca="true" t="shared" si="194" ref="GD131:GD138">FR131-AV131</f>
        <v>-0.039665482716976466</v>
      </c>
      <c r="GE131" s="46">
        <f aca="true" t="shared" si="195" ref="GE131:GE138">FS131-AW131</f>
        <v>-0.06507122281315231</v>
      </c>
      <c r="GF131" s="44">
        <f aca="true" t="shared" si="196" ref="GF131:GF138">FT131-AX131</f>
        <v>-0.026884020395817124</v>
      </c>
      <c r="GG131" s="44">
        <f aca="true" t="shared" si="197" ref="GG131:GG138">FU131-AY131</f>
        <v>0.03276436356211235</v>
      </c>
      <c r="GH131" s="44">
        <f aca="true" t="shared" si="198" ref="GH131:GH138">FV131-AZ131</f>
        <v>0.03918754810915087</v>
      </c>
      <c r="GI131" s="44">
        <f aca="true" t="shared" si="199" ref="GI131:GI138">FW131-BA131</f>
        <v>0.011052645012567155</v>
      </c>
      <c r="GJ131" s="44">
        <f aca="true" t="shared" si="200" ref="GJ131:GJ138">FX131-BB131</f>
        <v>0.007389498402070927</v>
      </c>
      <c r="GK131" s="46">
        <f aca="true" t="shared" si="201" ref="GK131:GK138">FY131-BC131</f>
        <v>0.001561188123068144</v>
      </c>
      <c r="GL131" s="47"/>
      <c r="GM131" s="40"/>
      <c r="GN131" s="46">
        <f t="shared" si="128"/>
        <v>-0.08830025752249124</v>
      </c>
      <c r="GO131" s="46">
        <v>0.023229034709338958</v>
      </c>
      <c r="GP131" s="46">
        <f t="shared" si="129"/>
        <v>-0.06507122281315228</v>
      </c>
    </row>
    <row r="132" spans="1:198" ht="12" hidden="1" outlineLevel="2">
      <c r="A132" s="3">
        <v>257</v>
      </c>
      <c r="B132" s="1">
        <v>258</v>
      </c>
      <c r="C132" s="1">
        <v>1</v>
      </c>
      <c r="E132" s="147">
        <v>37010</v>
      </c>
      <c r="F132" s="40" t="s">
        <v>158</v>
      </c>
      <c r="G132" s="42">
        <v>12905</v>
      </c>
      <c r="H132" s="41">
        <v>12180</v>
      </c>
      <c r="I132" s="43">
        <v>11155</v>
      </c>
      <c r="J132" s="40"/>
      <c r="K132" s="41">
        <v>1236</v>
      </c>
      <c r="L132" s="41"/>
      <c r="M132" s="41"/>
      <c r="N132" s="40">
        <v>1236</v>
      </c>
      <c r="O132" s="41">
        <v>2949</v>
      </c>
      <c r="P132" s="41">
        <v>842</v>
      </c>
      <c r="Q132" s="41"/>
      <c r="R132" s="41">
        <v>3791</v>
      </c>
      <c r="S132" s="40">
        <v>5027</v>
      </c>
      <c r="T132" s="42"/>
      <c r="U132" s="41">
        <v>1252</v>
      </c>
      <c r="V132" s="41"/>
      <c r="W132" s="43"/>
      <c r="X132" s="41">
        <v>1252</v>
      </c>
      <c r="Y132" s="42"/>
      <c r="Z132" s="43">
        <v>941</v>
      </c>
      <c r="AA132" s="40">
        <v>941</v>
      </c>
      <c r="AB132" s="41"/>
      <c r="AC132" s="41">
        <v>3482</v>
      </c>
      <c r="AD132" s="40">
        <v>3482</v>
      </c>
      <c r="AE132" s="42"/>
      <c r="AF132" s="43">
        <v>381</v>
      </c>
      <c r="AG132" s="40">
        <v>381</v>
      </c>
      <c r="AH132" s="41">
        <v>12</v>
      </c>
      <c r="AI132" s="41">
        <v>48</v>
      </c>
      <c r="AJ132" s="41"/>
      <c r="AK132" s="41"/>
      <c r="AL132" s="40">
        <v>60</v>
      </c>
      <c r="AM132" s="42"/>
      <c r="AN132" s="41"/>
      <c r="AO132" s="41"/>
      <c r="AP132" s="41"/>
      <c r="AQ132" s="43">
        <v>12</v>
      </c>
      <c r="AR132" s="43">
        <v>12</v>
      </c>
      <c r="AS132" s="41"/>
      <c r="AT132" s="45">
        <v>0.1108023307933662</v>
      </c>
      <c r="AU132" s="44">
        <v>0.26436575526669653</v>
      </c>
      <c r="AV132" s="44">
        <v>0.07548184670551322</v>
      </c>
      <c r="AW132" s="46">
        <f t="shared" si="135"/>
        <v>0.45064993276557597</v>
      </c>
      <c r="AX132" s="44">
        <v>0.11223666517256836</v>
      </c>
      <c r="AY132" s="44">
        <v>0.08435679067682654</v>
      </c>
      <c r="AZ132" s="44">
        <v>0.31214701927386823</v>
      </c>
      <c r="BA132" s="44">
        <v>0.03415508740475123</v>
      </c>
      <c r="BB132" s="44">
        <v>0.0043030031376064546</v>
      </c>
      <c r="BC132" s="46">
        <f aca="true" t="shared" si="202" ref="BC132:BC138">100%-SUM(AW132:BB132)</f>
        <v>0.0021515015688031713</v>
      </c>
      <c r="BD132" s="46"/>
      <c r="BE132" s="40"/>
      <c r="BF132" s="40"/>
      <c r="BG132" s="18"/>
      <c r="BH132" s="18"/>
      <c r="BI132" s="19">
        <v>11263</v>
      </c>
      <c r="BJ132" s="40"/>
      <c r="BK132" s="18">
        <v>777</v>
      </c>
      <c r="BL132" s="18">
        <v>3895</v>
      </c>
      <c r="BM132" s="18">
        <v>1154</v>
      </c>
      <c r="BN132" s="18">
        <v>0</v>
      </c>
      <c r="BO132" s="18">
        <v>661</v>
      </c>
      <c r="BP132" s="18">
        <v>465</v>
      </c>
      <c r="BQ132" s="18">
        <v>4018</v>
      </c>
      <c r="BR132" s="18">
        <v>125</v>
      </c>
      <c r="BS132" s="18">
        <v>160</v>
      </c>
      <c r="BT132" s="18">
        <v>8</v>
      </c>
      <c r="BU132" s="18">
        <v>0</v>
      </c>
      <c r="BV132" s="18">
        <v>0</v>
      </c>
      <c r="BW132" s="18">
        <v>0</v>
      </c>
      <c r="BX132" s="18">
        <v>0</v>
      </c>
      <c r="BY132" s="18">
        <v>0</v>
      </c>
      <c r="BZ132" s="18">
        <v>0</v>
      </c>
      <c r="CA132" s="18">
        <v>0</v>
      </c>
      <c r="CB132" s="18">
        <v>0</v>
      </c>
      <c r="CC132" s="18">
        <v>0</v>
      </c>
      <c r="CD132" s="18">
        <v>0</v>
      </c>
      <c r="CE132" s="18">
        <v>0</v>
      </c>
      <c r="CF132" s="18">
        <v>0</v>
      </c>
      <c r="CG132" s="18">
        <v>0</v>
      </c>
      <c r="CH132" s="18">
        <v>0</v>
      </c>
      <c r="CI132" s="18">
        <v>0</v>
      </c>
      <c r="CJ132" s="18">
        <v>0</v>
      </c>
      <c r="CK132" s="19"/>
      <c r="CL132" s="17">
        <v>1154</v>
      </c>
      <c r="CM132" s="20">
        <v>3895</v>
      </c>
      <c r="CN132" s="18">
        <v>5049</v>
      </c>
      <c r="CO132" s="19">
        <v>125</v>
      </c>
      <c r="CP132" s="19">
        <v>160</v>
      </c>
      <c r="CQ132" s="19">
        <f aca="true" t="shared" si="203" ref="CQ132:CQ137">BX132</f>
        <v>0</v>
      </c>
      <c r="CR132" s="19">
        <f aca="true" t="shared" si="204" ref="CR132:CR137">BV132</f>
        <v>0</v>
      </c>
      <c r="CS132" s="18">
        <v>777</v>
      </c>
      <c r="CT132" s="18">
        <v>661</v>
      </c>
      <c r="CU132" s="18">
        <v>465</v>
      </c>
      <c r="CV132" s="18"/>
      <c r="CW132" s="18">
        <v>4018</v>
      </c>
      <c r="CX132" s="19">
        <f aca="true" t="shared" si="205" ref="CX132:CX137">BI132-SUM(CN132:CW132)</f>
        <v>8</v>
      </c>
      <c r="CY132" s="40"/>
      <c r="CZ132" s="58">
        <v>0.10245938027168605</v>
      </c>
      <c r="DA132" s="58">
        <v>0.34582260498978956</v>
      </c>
      <c r="DB132" s="58"/>
      <c r="DC132" s="49">
        <v>0.4482819852614756</v>
      </c>
      <c r="DD132" s="82">
        <v>0.0689869484151647</v>
      </c>
      <c r="DE132" s="58">
        <v>0.05868773861315813</v>
      </c>
      <c r="DF132" s="58">
        <v>0.3567433188315724</v>
      </c>
      <c r="DG132" s="26">
        <v>0.04128562549942289</v>
      </c>
      <c r="DH132" s="58">
        <v>0.011098286424576045</v>
      </c>
      <c r="DI132" s="49"/>
      <c r="DJ132" s="49">
        <v>0.014205806623457337</v>
      </c>
      <c r="DK132" s="82">
        <f t="shared" si="133"/>
        <v>0</v>
      </c>
      <c r="DL132" s="58">
        <f t="shared" si="166"/>
        <v>0</v>
      </c>
      <c r="DM132" s="49">
        <f aca="true" t="shared" si="206" ref="DM132:DM137">CX132/BI132</f>
        <v>0.0007102903311728669</v>
      </c>
      <c r="DN132" s="41"/>
      <c r="DO132" s="82">
        <v>-0.008342950521680145</v>
      </c>
      <c r="DP132" s="26">
        <v>0.08145684972309303</v>
      </c>
      <c r="DQ132" s="26">
        <f aca="true" t="shared" si="207" ref="DQ132:DQ137">-AV132</f>
        <v>-0.07548184670551322</v>
      </c>
      <c r="DR132" s="48">
        <f t="shared" si="167"/>
        <v>0.07311389920141288</v>
      </c>
      <c r="DS132" s="14">
        <f t="shared" si="164"/>
        <v>-0.00236794750410034</v>
      </c>
      <c r="DT132" s="26">
        <v>0.0067952832869695905</v>
      </c>
      <c r="DU132" s="58">
        <v>-0.04324971675740366</v>
      </c>
      <c r="DV132" s="58">
        <v>-0.02566905206366841</v>
      </c>
      <c r="DW132" s="58">
        <v>0.007130538094671658</v>
      </c>
      <c r="DX132" s="49"/>
      <c r="DY132" s="26">
        <f t="shared" si="134"/>
        <v>0.04459629955770417</v>
      </c>
      <c r="DZ132" s="40"/>
      <c r="EA132" s="40"/>
      <c r="EB132" s="42">
        <v>13201</v>
      </c>
      <c r="EC132" s="42">
        <v>12439</v>
      </c>
      <c r="ED132" s="42">
        <v>11637</v>
      </c>
      <c r="EE132" s="42">
        <v>521</v>
      </c>
      <c r="EF132" s="41">
        <v>737</v>
      </c>
      <c r="EG132" s="41">
        <v>1154</v>
      </c>
      <c r="EH132" s="40">
        <v>1361</v>
      </c>
      <c r="EI132" s="41">
        <v>3880</v>
      </c>
      <c r="EJ132" s="41">
        <v>3413</v>
      </c>
      <c r="EK132" s="41">
        <v>120</v>
      </c>
      <c r="EL132" s="41">
        <v>39</v>
      </c>
      <c r="EM132" s="41">
        <v>10</v>
      </c>
      <c r="EN132" s="40"/>
      <c r="EO132" s="40"/>
      <c r="EP132" s="40"/>
      <c r="EQ132" s="40"/>
      <c r="ER132" s="40"/>
      <c r="ES132" s="40">
        <v>402</v>
      </c>
      <c r="ET132" s="40">
        <f>SUM(EL132:ES132)</f>
        <v>451</v>
      </c>
      <c r="EU132" s="40">
        <f>SUM(EE132:EK132)+ET132</f>
        <v>11637</v>
      </c>
      <c r="EV132" s="40"/>
      <c r="EW132" s="45">
        <f t="shared" si="168"/>
        <v>0.04477098908653433</v>
      </c>
      <c r="EX132" s="44">
        <f t="shared" si="169"/>
        <v>0.06333247400532784</v>
      </c>
      <c r="EY132" s="44">
        <f t="shared" si="170"/>
        <v>0.0991664518346653</v>
      </c>
      <c r="EZ132" s="46">
        <f t="shared" si="171"/>
        <v>0.11695454154850907</v>
      </c>
      <c r="FA132" s="57">
        <f t="shared" si="172"/>
        <v>0.3334192661338833</v>
      </c>
      <c r="FB132" s="57">
        <f t="shared" si="173"/>
        <v>0.29328864827704737</v>
      </c>
      <c r="FC132" s="57">
        <f t="shared" si="174"/>
        <v>0.010311936065996391</v>
      </c>
      <c r="FD132" s="57">
        <f t="shared" si="175"/>
        <v>0.003351379221448827</v>
      </c>
      <c r="FE132" s="57">
        <f t="shared" si="176"/>
        <v>0.0008593280054996992</v>
      </c>
      <c r="FF132" s="47">
        <f t="shared" si="177"/>
        <v>0</v>
      </c>
      <c r="FG132" s="47">
        <f t="shared" si="178"/>
        <v>0</v>
      </c>
      <c r="FH132" s="47">
        <f t="shared" si="179"/>
        <v>0</v>
      </c>
      <c r="FI132" s="47">
        <f t="shared" si="180"/>
        <v>0</v>
      </c>
      <c r="FJ132" s="47">
        <f t="shared" si="181"/>
        <v>0</v>
      </c>
      <c r="FK132" s="47">
        <f t="shared" si="182"/>
        <v>0.034544985821087906</v>
      </c>
      <c r="FL132" s="47">
        <f>SUM(FD132:FK132)</f>
        <v>0.03875569304803643</v>
      </c>
      <c r="FM132" s="47">
        <f>SUM(EW132:FK132)</f>
        <v>0.9999999999999999</v>
      </c>
      <c r="FN132" s="47">
        <f aca="true" t="shared" si="208" ref="FN132:FN138">EX132+FA132+FK132</f>
        <v>0.431296725960299</v>
      </c>
      <c r="FO132" s="47"/>
      <c r="FP132" s="45">
        <f t="shared" si="183"/>
        <v>0.06333247400532784</v>
      </c>
      <c r="FQ132" s="44">
        <f t="shared" si="184"/>
        <v>0.3334192661338833</v>
      </c>
      <c r="FR132" s="44">
        <f t="shared" si="185"/>
        <v>0.034544985821087906</v>
      </c>
      <c r="FS132" s="46">
        <f t="shared" si="186"/>
        <v>0.431296725960299</v>
      </c>
      <c r="FT132" s="44">
        <f t="shared" si="187"/>
        <v>0.0991664518346653</v>
      </c>
      <c r="FU132" s="44">
        <f t="shared" si="188"/>
        <v>0.11695454154850907</v>
      </c>
      <c r="FV132" s="44">
        <f t="shared" si="189"/>
        <v>0.29328864827704737</v>
      </c>
      <c r="FW132" s="44">
        <f t="shared" si="190"/>
        <v>0.04477098908653433</v>
      </c>
      <c r="FX132" s="44">
        <f t="shared" si="191"/>
        <v>0.010311936065996391</v>
      </c>
      <c r="FY132" s="46">
        <f aca="true" t="shared" si="209" ref="FY132:FY138">FL132-FK132</f>
        <v>0.0042107072269485235</v>
      </c>
      <c r="FZ132" s="46">
        <f>SUM(FS132:FY132)</f>
        <v>0.9999999999999999</v>
      </c>
      <c r="GA132" s="84"/>
      <c r="GB132" s="45">
        <f t="shared" si="192"/>
        <v>-0.04746985678803836</v>
      </c>
      <c r="GC132" s="44">
        <f t="shared" si="193"/>
        <v>0.06905351086718675</v>
      </c>
      <c r="GD132" s="44">
        <f t="shared" si="194"/>
        <v>-0.040936860884425316</v>
      </c>
      <c r="GE132" s="46">
        <f t="shared" si="195"/>
        <v>-0.019353206805276968</v>
      </c>
      <c r="GF132" s="44">
        <f t="shared" si="196"/>
        <v>-0.013070213337903064</v>
      </c>
      <c r="GG132" s="44">
        <f t="shared" si="197"/>
        <v>0.032597750871682526</v>
      </c>
      <c r="GH132" s="44">
        <f t="shared" si="198"/>
        <v>-0.01885837099682086</v>
      </c>
      <c r="GI132" s="44">
        <f t="shared" si="199"/>
        <v>0.0106159016817831</v>
      </c>
      <c r="GJ132" s="44">
        <f t="shared" si="200"/>
        <v>0.006008932928389937</v>
      </c>
      <c r="GK132" s="46">
        <f t="shared" si="201"/>
        <v>0.002059205658145352</v>
      </c>
      <c r="GL132" s="47"/>
      <c r="GM132" s="40"/>
      <c r="GN132" s="46">
        <f aca="true" t="shared" si="210" ref="GN132:GN138">GB132+GD132</f>
        <v>-0.08840671767246368</v>
      </c>
      <c r="GO132" s="46">
        <v>0.06905351086718675</v>
      </c>
      <c r="GP132" s="46">
        <f aca="true" t="shared" si="211" ref="GP132:GP138">GN132+GC132</f>
        <v>-0.019353206805276926</v>
      </c>
    </row>
    <row r="133" spans="1:198" ht="12" hidden="1" outlineLevel="2">
      <c r="A133" s="3">
        <v>260</v>
      </c>
      <c r="B133" s="1">
        <v>261</v>
      </c>
      <c r="C133" s="1">
        <v>1</v>
      </c>
      <c r="E133" s="147">
        <v>37012</v>
      </c>
      <c r="F133" s="40" t="s">
        <v>159</v>
      </c>
      <c r="G133" s="42">
        <v>14751</v>
      </c>
      <c r="H133" s="41">
        <v>13693</v>
      </c>
      <c r="I133" s="43">
        <v>12706</v>
      </c>
      <c r="J133" s="40"/>
      <c r="K133" s="41">
        <v>1196</v>
      </c>
      <c r="L133" s="41"/>
      <c r="M133" s="41"/>
      <c r="N133" s="40">
        <v>1196</v>
      </c>
      <c r="O133" s="41">
        <v>2951</v>
      </c>
      <c r="P133" s="41">
        <v>971</v>
      </c>
      <c r="Q133" s="41"/>
      <c r="R133" s="41">
        <v>3922</v>
      </c>
      <c r="S133" s="40">
        <v>5118</v>
      </c>
      <c r="T133" s="42"/>
      <c r="U133" s="41">
        <v>1638</v>
      </c>
      <c r="V133" s="41"/>
      <c r="W133" s="43"/>
      <c r="X133" s="41">
        <v>1638</v>
      </c>
      <c r="Y133" s="42"/>
      <c r="Z133" s="43">
        <v>1201</v>
      </c>
      <c r="AA133" s="40">
        <v>1201</v>
      </c>
      <c r="AB133" s="41"/>
      <c r="AC133" s="41">
        <v>3956</v>
      </c>
      <c r="AD133" s="40">
        <v>3956</v>
      </c>
      <c r="AE133" s="42"/>
      <c r="AF133" s="43">
        <v>662</v>
      </c>
      <c r="AG133" s="40">
        <v>662</v>
      </c>
      <c r="AH133" s="41">
        <v>16</v>
      </c>
      <c r="AI133" s="41">
        <v>89</v>
      </c>
      <c r="AJ133" s="41"/>
      <c r="AK133" s="41"/>
      <c r="AL133" s="40">
        <v>105</v>
      </c>
      <c r="AM133" s="42"/>
      <c r="AN133" s="41"/>
      <c r="AO133" s="41"/>
      <c r="AP133" s="41"/>
      <c r="AQ133" s="43">
        <v>26</v>
      </c>
      <c r="AR133" s="43">
        <v>26</v>
      </c>
      <c r="AS133" s="41"/>
      <c r="AT133" s="45">
        <v>0.09412875806705494</v>
      </c>
      <c r="AU133" s="44">
        <v>0.23225247914371164</v>
      </c>
      <c r="AV133" s="44">
        <v>0.0764205886982528</v>
      </c>
      <c r="AW133" s="46">
        <f t="shared" si="135"/>
        <v>0.40280182590901936</v>
      </c>
      <c r="AX133" s="44">
        <v>0.12891547300487957</v>
      </c>
      <c r="AY133" s="44">
        <v>0.0945222729419172</v>
      </c>
      <c r="AZ133" s="44">
        <v>0.3113489689910279</v>
      </c>
      <c r="BA133" s="44">
        <v>0.05210136943176452</v>
      </c>
      <c r="BB133" s="44">
        <v>0.0070045647725484024</v>
      </c>
      <c r="BC133" s="46">
        <f t="shared" si="202"/>
        <v>0.003305524948843064</v>
      </c>
      <c r="BD133" s="46"/>
      <c r="BE133" s="40"/>
      <c r="BF133" s="40"/>
      <c r="BG133" s="18"/>
      <c r="BH133" s="18"/>
      <c r="BI133" s="19">
        <v>13286</v>
      </c>
      <c r="BJ133" s="40"/>
      <c r="BK133" s="18">
        <v>1261</v>
      </c>
      <c r="BL133" s="18">
        <v>2621</v>
      </c>
      <c r="BM133" s="18">
        <v>1101</v>
      </c>
      <c r="BN133" s="18">
        <v>0</v>
      </c>
      <c r="BO133" s="18">
        <v>975</v>
      </c>
      <c r="BP133" s="18">
        <v>730</v>
      </c>
      <c r="BQ133" s="18">
        <v>6226</v>
      </c>
      <c r="BR133" s="18">
        <v>233</v>
      </c>
      <c r="BS133" s="18">
        <v>125</v>
      </c>
      <c r="BT133" s="18">
        <v>14</v>
      </c>
      <c r="BU133" s="18">
        <v>0</v>
      </c>
      <c r="BV133" s="18">
        <v>0</v>
      </c>
      <c r="BW133" s="18">
        <v>0</v>
      </c>
      <c r="BX133" s="18">
        <v>0</v>
      </c>
      <c r="BY133" s="18">
        <v>0</v>
      </c>
      <c r="BZ133" s="18">
        <v>0</v>
      </c>
      <c r="CA133" s="18">
        <v>0</v>
      </c>
      <c r="CB133" s="18">
        <v>0</v>
      </c>
      <c r="CC133" s="18">
        <v>0</v>
      </c>
      <c r="CD133" s="18">
        <v>0</v>
      </c>
      <c r="CE133" s="18">
        <v>0</v>
      </c>
      <c r="CF133" s="18">
        <v>0</v>
      </c>
      <c r="CG133" s="18">
        <v>0</v>
      </c>
      <c r="CH133" s="18">
        <v>0</v>
      </c>
      <c r="CI133" s="18">
        <v>0</v>
      </c>
      <c r="CJ133" s="18">
        <v>0</v>
      </c>
      <c r="CK133" s="19"/>
      <c r="CL133" s="17">
        <v>1101</v>
      </c>
      <c r="CM133" s="20">
        <v>2621</v>
      </c>
      <c r="CN133" s="18">
        <v>3722</v>
      </c>
      <c r="CO133" s="19">
        <v>233</v>
      </c>
      <c r="CP133" s="19">
        <v>125</v>
      </c>
      <c r="CQ133" s="19">
        <f t="shared" si="203"/>
        <v>0</v>
      </c>
      <c r="CR133" s="19">
        <f t="shared" si="204"/>
        <v>0</v>
      </c>
      <c r="CS133" s="18">
        <v>1261</v>
      </c>
      <c r="CT133" s="18">
        <v>975</v>
      </c>
      <c r="CU133" s="18">
        <v>730</v>
      </c>
      <c r="CV133" s="18"/>
      <c r="CW133" s="18">
        <v>6226</v>
      </c>
      <c r="CX133" s="19">
        <f t="shared" si="205"/>
        <v>14</v>
      </c>
      <c r="CY133" s="40"/>
      <c r="CZ133" s="58">
        <v>0.08286918560891164</v>
      </c>
      <c r="DA133" s="58">
        <v>0.1972753274123137</v>
      </c>
      <c r="DB133" s="58"/>
      <c r="DC133" s="49">
        <v>0.28014451302122534</v>
      </c>
      <c r="DD133" s="82">
        <v>0.0949119373776908</v>
      </c>
      <c r="DE133" s="58">
        <v>0.07338551859099804</v>
      </c>
      <c r="DF133" s="58">
        <v>0.4686135782026193</v>
      </c>
      <c r="DG133" s="26">
        <v>0.054945054945054944</v>
      </c>
      <c r="DH133" s="58">
        <v>0.017537257263284662</v>
      </c>
      <c r="DI133" s="49"/>
      <c r="DJ133" s="49">
        <v>0.009408399819358723</v>
      </c>
      <c r="DK133" s="82">
        <f t="shared" si="133"/>
        <v>0</v>
      </c>
      <c r="DL133" s="58">
        <f t="shared" si="166"/>
        <v>0</v>
      </c>
      <c r="DM133" s="49">
        <f t="shared" si="206"/>
        <v>0.001053740779768177</v>
      </c>
      <c r="DN133" s="41"/>
      <c r="DO133" s="82">
        <v>-0.011259572458143297</v>
      </c>
      <c r="DP133" s="26">
        <v>-0.034977151731397926</v>
      </c>
      <c r="DQ133" s="26">
        <f t="shared" si="207"/>
        <v>-0.0764205886982528</v>
      </c>
      <c r="DR133" s="48">
        <f t="shared" si="167"/>
        <v>-0.04623672418954122</v>
      </c>
      <c r="DS133" s="14">
        <f t="shared" si="164"/>
        <v>-0.12265731288779402</v>
      </c>
      <c r="DT133" s="26">
        <v>0.01053269249073626</v>
      </c>
      <c r="DU133" s="58">
        <v>-0.034003535627188775</v>
      </c>
      <c r="DV133" s="58">
        <v>-0.021136754350919162</v>
      </c>
      <c r="DW133" s="58">
        <v>0.0028436855132904226</v>
      </c>
      <c r="DX133" s="49"/>
      <c r="DY133" s="26">
        <f t="shared" si="134"/>
        <v>0.1572646092115914</v>
      </c>
      <c r="DZ133" s="40"/>
      <c r="EA133" s="40"/>
      <c r="EB133" s="42">
        <v>15116</v>
      </c>
      <c r="EC133" s="42">
        <v>14074</v>
      </c>
      <c r="ED133" s="42">
        <v>13135</v>
      </c>
      <c r="EE133" s="42">
        <v>813</v>
      </c>
      <c r="EF133" s="41">
        <v>659</v>
      </c>
      <c r="EG133" s="41">
        <v>1590</v>
      </c>
      <c r="EH133" s="40">
        <v>1541</v>
      </c>
      <c r="EI133" s="41">
        <v>3891</v>
      </c>
      <c r="EJ133" s="41">
        <v>3965</v>
      </c>
      <c r="EK133" s="41">
        <v>191</v>
      </c>
      <c r="EL133" s="41">
        <v>43</v>
      </c>
      <c r="EM133" s="41">
        <v>21</v>
      </c>
      <c r="EN133" s="40"/>
      <c r="EO133" s="40"/>
      <c r="EP133" s="40"/>
      <c r="EQ133" s="40"/>
      <c r="ER133" s="40"/>
      <c r="ES133" s="40">
        <v>421</v>
      </c>
      <c r="ET133" s="40">
        <f>SUM(EL133:ES133)</f>
        <v>485</v>
      </c>
      <c r="EU133" s="40">
        <f>SUM(EE133:EK133)+ET133</f>
        <v>13135</v>
      </c>
      <c r="EV133" s="40"/>
      <c r="EW133" s="45">
        <f t="shared" si="168"/>
        <v>0.061895698515416826</v>
      </c>
      <c r="EX133" s="44">
        <f t="shared" si="169"/>
        <v>0.050171298058622</v>
      </c>
      <c r="EY133" s="44">
        <f t="shared" si="170"/>
        <v>0.12105062809288161</v>
      </c>
      <c r="EZ133" s="46">
        <f t="shared" si="171"/>
        <v>0.1173201370384469</v>
      </c>
      <c r="FA133" s="57">
        <f t="shared" si="172"/>
        <v>0.29623144271031593</v>
      </c>
      <c r="FB133" s="57">
        <f t="shared" si="173"/>
        <v>0.3018652455272174</v>
      </c>
      <c r="FC133" s="57">
        <f t="shared" si="174"/>
        <v>0.014541301865245528</v>
      </c>
      <c r="FD133" s="57">
        <f t="shared" si="175"/>
        <v>0.0032736962314427105</v>
      </c>
      <c r="FE133" s="57">
        <f t="shared" si="176"/>
        <v>0.0015987818804720213</v>
      </c>
      <c r="FF133" s="47">
        <f t="shared" si="177"/>
        <v>0</v>
      </c>
      <c r="FG133" s="47">
        <f t="shared" si="178"/>
        <v>0</v>
      </c>
      <c r="FH133" s="47">
        <f t="shared" si="179"/>
        <v>0</v>
      </c>
      <c r="FI133" s="47">
        <f t="shared" si="180"/>
        <v>0</v>
      </c>
      <c r="FJ133" s="47">
        <f t="shared" si="181"/>
        <v>0</v>
      </c>
      <c r="FK133" s="47">
        <f t="shared" si="182"/>
        <v>0.0320517700799391</v>
      </c>
      <c r="FL133" s="47">
        <f>SUM(FD133:FK133)</f>
        <v>0.03692424819185383</v>
      </c>
      <c r="FM133" s="47">
        <f>SUM(EW133:FK133)</f>
        <v>0.9999999999999999</v>
      </c>
      <c r="FN133" s="47">
        <f t="shared" si="208"/>
        <v>0.37845451084887705</v>
      </c>
      <c r="FO133" s="47"/>
      <c r="FP133" s="45">
        <f t="shared" si="183"/>
        <v>0.050171298058622</v>
      </c>
      <c r="FQ133" s="44">
        <f t="shared" si="184"/>
        <v>0.29623144271031593</v>
      </c>
      <c r="FR133" s="44">
        <f t="shared" si="185"/>
        <v>0.0320517700799391</v>
      </c>
      <c r="FS133" s="46">
        <f t="shared" si="186"/>
        <v>0.37845451084887705</v>
      </c>
      <c r="FT133" s="44">
        <f t="shared" si="187"/>
        <v>0.12105062809288161</v>
      </c>
      <c r="FU133" s="44">
        <f t="shared" si="188"/>
        <v>0.1173201370384469</v>
      </c>
      <c r="FV133" s="44">
        <f t="shared" si="189"/>
        <v>0.3018652455272174</v>
      </c>
      <c r="FW133" s="44">
        <f t="shared" si="190"/>
        <v>0.061895698515416826</v>
      </c>
      <c r="FX133" s="44">
        <f t="shared" si="191"/>
        <v>0.014541301865245528</v>
      </c>
      <c r="FY133" s="46">
        <f t="shared" si="209"/>
        <v>0.004872478111914734</v>
      </c>
      <c r="FZ133" s="46">
        <f>SUM(FS133:FY133)</f>
        <v>1</v>
      </c>
      <c r="GA133" s="84"/>
      <c r="GB133" s="45">
        <f t="shared" si="192"/>
        <v>-0.04395746000843294</v>
      </c>
      <c r="GC133" s="44">
        <f t="shared" si="193"/>
        <v>0.06397896356660429</v>
      </c>
      <c r="GD133" s="44">
        <f t="shared" si="194"/>
        <v>-0.0443688186183137</v>
      </c>
      <c r="GE133" s="46">
        <f t="shared" si="195"/>
        <v>-0.024347315060142316</v>
      </c>
      <c r="GF133" s="44">
        <f t="shared" si="196"/>
        <v>-0.007864844911997959</v>
      </c>
      <c r="GG133" s="44">
        <f t="shared" si="197"/>
        <v>0.022797864096529702</v>
      </c>
      <c r="GH133" s="44">
        <f t="shared" si="198"/>
        <v>-0.00948372346381049</v>
      </c>
      <c r="GI133" s="44">
        <f t="shared" si="199"/>
        <v>0.009794329083652305</v>
      </c>
      <c r="GJ133" s="44">
        <f t="shared" si="200"/>
        <v>0.007536737092697125</v>
      </c>
      <c r="GK133" s="46">
        <f t="shared" si="201"/>
        <v>0.0015669531630716702</v>
      </c>
      <c r="GL133" s="47"/>
      <c r="GM133" s="40"/>
      <c r="GN133" s="46">
        <f t="shared" si="210"/>
        <v>-0.08832627862674663</v>
      </c>
      <c r="GO133" s="46">
        <v>0.06397896356660429</v>
      </c>
      <c r="GP133" s="46">
        <f t="shared" si="211"/>
        <v>-0.024347315060142344</v>
      </c>
    </row>
    <row r="134" spans="1:198" ht="12" hidden="1" outlineLevel="2">
      <c r="A134" s="3">
        <v>263</v>
      </c>
      <c r="B134" s="1">
        <v>263</v>
      </c>
      <c r="C134" s="1">
        <v>1</v>
      </c>
      <c r="E134" s="147">
        <v>37015</v>
      </c>
      <c r="F134" s="40" t="s">
        <v>160</v>
      </c>
      <c r="G134" s="42">
        <v>28043</v>
      </c>
      <c r="H134" s="41">
        <v>26089</v>
      </c>
      <c r="I134" s="43">
        <v>24403</v>
      </c>
      <c r="J134" s="40"/>
      <c r="K134" s="41">
        <v>1873</v>
      </c>
      <c r="L134" s="41"/>
      <c r="M134" s="41"/>
      <c r="N134" s="40">
        <v>1873</v>
      </c>
      <c r="O134" s="41">
        <v>5535</v>
      </c>
      <c r="P134" s="41">
        <v>1563</v>
      </c>
      <c r="Q134" s="41"/>
      <c r="R134" s="41">
        <v>7098</v>
      </c>
      <c r="S134" s="40">
        <v>8971</v>
      </c>
      <c r="T134" s="42"/>
      <c r="U134" s="41">
        <v>3849</v>
      </c>
      <c r="V134" s="41"/>
      <c r="W134" s="43"/>
      <c r="X134" s="41">
        <v>3849</v>
      </c>
      <c r="Y134" s="42"/>
      <c r="Z134" s="43">
        <v>3057</v>
      </c>
      <c r="AA134" s="40">
        <v>3057</v>
      </c>
      <c r="AB134" s="41"/>
      <c r="AC134" s="41">
        <v>7022</v>
      </c>
      <c r="AD134" s="40">
        <v>7022</v>
      </c>
      <c r="AE134" s="42"/>
      <c r="AF134" s="43">
        <v>1235</v>
      </c>
      <c r="AG134" s="40">
        <v>1235</v>
      </c>
      <c r="AH134" s="41">
        <v>37</v>
      </c>
      <c r="AI134" s="41">
        <v>192</v>
      </c>
      <c r="AJ134" s="41"/>
      <c r="AK134" s="41"/>
      <c r="AL134" s="40">
        <v>229</v>
      </c>
      <c r="AM134" s="42"/>
      <c r="AN134" s="41"/>
      <c r="AO134" s="41"/>
      <c r="AP134" s="41"/>
      <c r="AQ134" s="43">
        <v>40</v>
      </c>
      <c r="AR134" s="43">
        <v>40</v>
      </c>
      <c r="AS134" s="41"/>
      <c r="AT134" s="45">
        <v>0.07675285825513256</v>
      </c>
      <c r="AU134" s="44">
        <v>0.22681637503585625</v>
      </c>
      <c r="AV134" s="44">
        <v>0.06404950211039626</v>
      </c>
      <c r="AW134" s="46">
        <f t="shared" si="135"/>
        <v>0.3676187354013851</v>
      </c>
      <c r="AX134" s="44">
        <v>0.1577265090357743</v>
      </c>
      <c r="AY134" s="44">
        <v>0.12527148301438348</v>
      </c>
      <c r="AZ134" s="44">
        <v>0.2877515059623817</v>
      </c>
      <c r="BA134" s="44">
        <v>0.05060853173790108</v>
      </c>
      <c r="BB134" s="44">
        <v>0.007867885096094743</v>
      </c>
      <c r="BC134" s="46">
        <f t="shared" si="202"/>
        <v>0.0031553497520797613</v>
      </c>
      <c r="BD134" s="46"/>
      <c r="BE134" s="40"/>
      <c r="BF134" s="40"/>
      <c r="BG134" s="18"/>
      <c r="BH134" s="18"/>
      <c r="BI134" s="19">
        <v>24540</v>
      </c>
      <c r="BJ134" s="40"/>
      <c r="BK134" s="18">
        <v>3173</v>
      </c>
      <c r="BL134" s="18">
        <v>4830</v>
      </c>
      <c r="BM134" s="18">
        <v>1934</v>
      </c>
      <c r="BN134" s="18">
        <v>0</v>
      </c>
      <c r="BO134" s="18">
        <v>3042</v>
      </c>
      <c r="BP134" s="18">
        <v>1195</v>
      </c>
      <c r="BQ134" s="18">
        <v>9695</v>
      </c>
      <c r="BR134" s="18">
        <v>420</v>
      </c>
      <c r="BS134" s="18">
        <v>236</v>
      </c>
      <c r="BT134" s="18">
        <v>15</v>
      </c>
      <c r="BU134" s="18">
        <v>0</v>
      </c>
      <c r="BV134" s="18">
        <v>0</v>
      </c>
      <c r="BW134" s="18">
        <v>0</v>
      </c>
      <c r="BX134" s="18">
        <v>0</v>
      </c>
      <c r="BY134" s="18">
        <v>0</v>
      </c>
      <c r="BZ134" s="18">
        <v>0</v>
      </c>
      <c r="CA134" s="18">
        <v>0</v>
      </c>
      <c r="CB134" s="18">
        <v>0</v>
      </c>
      <c r="CC134" s="18">
        <v>0</v>
      </c>
      <c r="CD134" s="18">
        <v>0</v>
      </c>
      <c r="CE134" s="18">
        <v>0</v>
      </c>
      <c r="CF134" s="18">
        <v>0</v>
      </c>
      <c r="CG134" s="18">
        <v>0</v>
      </c>
      <c r="CH134" s="18">
        <v>0</v>
      </c>
      <c r="CI134" s="18">
        <v>0</v>
      </c>
      <c r="CJ134" s="18">
        <v>0</v>
      </c>
      <c r="CK134" s="19"/>
      <c r="CL134" s="17">
        <v>1934</v>
      </c>
      <c r="CM134" s="20">
        <v>4830</v>
      </c>
      <c r="CN134" s="18">
        <v>6764</v>
      </c>
      <c r="CO134" s="19">
        <v>420</v>
      </c>
      <c r="CP134" s="19">
        <v>236</v>
      </c>
      <c r="CQ134" s="19">
        <f t="shared" si="203"/>
        <v>0</v>
      </c>
      <c r="CR134" s="19">
        <f t="shared" si="204"/>
        <v>0</v>
      </c>
      <c r="CS134" s="18">
        <v>3173</v>
      </c>
      <c r="CT134" s="18">
        <v>3042</v>
      </c>
      <c r="CU134" s="18">
        <v>1195</v>
      </c>
      <c r="CV134" s="18"/>
      <c r="CW134" s="18">
        <v>9695</v>
      </c>
      <c r="CX134" s="19">
        <f t="shared" si="205"/>
        <v>15</v>
      </c>
      <c r="CY134" s="40"/>
      <c r="CZ134" s="58">
        <v>0.07881010594947026</v>
      </c>
      <c r="DA134" s="58">
        <v>0.19682151589242053</v>
      </c>
      <c r="DB134" s="58"/>
      <c r="DC134" s="49">
        <v>0.2756316218418908</v>
      </c>
      <c r="DD134" s="82">
        <v>0.12929910350448248</v>
      </c>
      <c r="DE134" s="58">
        <v>0.12396088019559902</v>
      </c>
      <c r="DF134" s="58">
        <v>0.39506927465362673</v>
      </c>
      <c r="DG134" s="26">
        <v>0.0486960065199674</v>
      </c>
      <c r="DH134" s="58">
        <v>0.017114914425427872</v>
      </c>
      <c r="DI134" s="49"/>
      <c r="DJ134" s="49">
        <v>0.009616951915240424</v>
      </c>
      <c r="DK134" s="82">
        <f t="shared" si="133"/>
        <v>0</v>
      </c>
      <c r="DL134" s="58">
        <f t="shared" si="166"/>
        <v>0</v>
      </c>
      <c r="DM134" s="49">
        <f t="shared" si="206"/>
        <v>0.0006112469437652812</v>
      </c>
      <c r="DN134" s="41"/>
      <c r="DO134" s="82">
        <v>0.0020572476943376966</v>
      </c>
      <c r="DP134" s="26">
        <v>-0.02999485914343572</v>
      </c>
      <c r="DQ134" s="26">
        <f t="shared" si="207"/>
        <v>-0.06404950211039626</v>
      </c>
      <c r="DR134" s="48">
        <f t="shared" si="167"/>
        <v>-0.027937611449098024</v>
      </c>
      <c r="DS134" s="14">
        <f t="shared" si="164"/>
        <v>-0.09198711355949428</v>
      </c>
      <c r="DT134" s="26">
        <v>0.009247029329333129</v>
      </c>
      <c r="DU134" s="58">
        <v>-0.028427405531291805</v>
      </c>
      <c r="DV134" s="58">
        <v>-0.0013106028187844648</v>
      </c>
      <c r="DW134" s="58">
        <v>-0.0019125252179336763</v>
      </c>
      <c r="DX134" s="49"/>
      <c r="DY134" s="26">
        <f t="shared" si="134"/>
        <v>0.10731776869124504</v>
      </c>
      <c r="DZ134" s="40"/>
      <c r="EA134" s="40"/>
      <c r="EB134" s="42">
        <v>28325</v>
      </c>
      <c r="EC134" s="42">
        <v>26288</v>
      </c>
      <c r="ED134" s="42">
        <v>24742</v>
      </c>
      <c r="EE134" s="42">
        <v>1601</v>
      </c>
      <c r="EF134" s="41">
        <v>1153</v>
      </c>
      <c r="EG134" s="41">
        <v>3571</v>
      </c>
      <c r="EH134" s="40">
        <v>3562</v>
      </c>
      <c r="EI134" s="41">
        <v>6618</v>
      </c>
      <c r="EJ134" s="41">
        <v>6987</v>
      </c>
      <c r="EK134" s="41">
        <v>424</v>
      </c>
      <c r="EL134" s="41">
        <v>88</v>
      </c>
      <c r="EM134" s="41">
        <v>28</v>
      </c>
      <c r="EN134" s="40"/>
      <c r="EO134" s="40"/>
      <c r="EP134" s="40"/>
      <c r="EQ134" s="40"/>
      <c r="ER134" s="40"/>
      <c r="ES134" s="40">
        <v>710</v>
      </c>
      <c r="ET134" s="40">
        <f>SUM(EL134:ES134)</f>
        <v>826</v>
      </c>
      <c r="EU134" s="40">
        <f>SUM(EE134:EK134)+ET134</f>
        <v>24742</v>
      </c>
      <c r="EV134" s="40"/>
      <c r="EW134" s="45">
        <f t="shared" si="168"/>
        <v>0.06470778433433029</v>
      </c>
      <c r="EX134" s="44">
        <f t="shared" si="169"/>
        <v>0.046600921509983025</v>
      </c>
      <c r="EY134" s="44">
        <f t="shared" si="170"/>
        <v>0.1443294802360359</v>
      </c>
      <c r="EZ134" s="46">
        <f t="shared" si="171"/>
        <v>0.1439657262953682</v>
      </c>
      <c r="FA134" s="57">
        <f t="shared" si="172"/>
        <v>0.2674803977043085</v>
      </c>
      <c r="FB134" s="57">
        <f t="shared" si="173"/>
        <v>0.2823943092716838</v>
      </c>
      <c r="FC134" s="57">
        <f t="shared" si="174"/>
        <v>0.01713685231590009</v>
      </c>
      <c r="FD134" s="57">
        <f t="shared" si="175"/>
        <v>0.003556705197639641</v>
      </c>
      <c r="FE134" s="57">
        <f t="shared" si="176"/>
        <v>0.001131678926521704</v>
      </c>
      <c r="FF134" s="47">
        <f t="shared" si="177"/>
        <v>0</v>
      </c>
      <c r="FG134" s="47">
        <f t="shared" si="178"/>
        <v>0</v>
      </c>
      <c r="FH134" s="47">
        <f t="shared" si="179"/>
        <v>0</v>
      </c>
      <c r="FI134" s="47">
        <f t="shared" si="180"/>
        <v>0</v>
      </c>
      <c r="FJ134" s="47">
        <f t="shared" si="181"/>
        <v>0</v>
      </c>
      <c r="FK134" s="47">
        <f t="shared" si="182"/>
        <v>0.028696144208228924</v>
      </c>
      <c r="FL134" s="47">
        <f>SUM(FD134:FK134)</f>
        <v>0.033384528332390265</v>
      </c>
      <c r="FM134" s="47">
        <f>SUM(EW134:FK134)</f>
        <v>1</v>
      </c>
      <c r="FN134" s="47">
        <f t="shared" si="208"/>
        <v>0.3427774634225204</v>
      </c>
      <c r="FO134" s="47"/>
      <c r="FP134" s="45">
        <f t="shared" si="183"/>
        <v>0.046600921509983025</v>
      </c>
      <c r="FQ134" s="44">
        <f t="shared" si="184"/>
        <v>0.2674803977043085</v>
      </c>
      <c r="FR134" s="44">
        <f t="shared" si="185"/>
        <v>0.028696144208228924</v>
      </c>
      <c r="FS134" s="46">
        <f t="shared" si="186"/>
        <v>0.3427774634225204</v>
      </c>
      <c r="FT134" s="44">
        <f t="shared" si="187"/>
        <v>0.1443294802360359</v>
      </c>
      <c r="FU134" s="44">
        <f t="shared" si="188"/>
        <v>0.1439657262953682</v>
      </c>
      <c r="FV134" s="44">
        <f t="shared" si="189"/>
        <v>0.2823943092716838</v>
      </c>
      <c r="FW134" s="44">
        <f t="shared" si="190"/>
        <v>0.06470778433433029</v>
      </c>
      <c r="FX134" s="44">
        <f t="shared" si="191"/>
        <v>0.01713685231590009</v>
      </c>
      <c r="FY134" s="46">
        <f t="shared" si="209"/>
        <v>0.004688384124161341</v>
      </c>
      <c r="FZ134" s="46">
        <f>SUM(FS134:FY134)</f>
        <v>1</v>
      </c>
      <c r="GA134" s="84"/>
      <c r="GB134" s="45">
        <f t="shared" si="192"/>
        <v>-0.030151936745149537</v>
      </c>
      <c r="GC134" s="44">
        <f t="shared" si="193"/>
        <v>0.04066402266845223</v>
      </c>
      <c r="GD134" s="44">
        <f t="shared" si="194"/>
        <v>-0.03535335790216733</v>
      </c>
      <c r="GE134" s="46">
        <f t="shared" si="195"/>
        <v>-0.02484127197886471</v>
      </c>
      <c r="GF134" s="44">
        <f t="shared" si="196"/>
        <v>-0.013397028799738392</v>
      </c>
      <c r="GG134" s="44">
        <f t="shared" si="197"/>
        <v>0.018694243280984707</v>
      </c>
      <c r="GH134" s="44">
        <f t="shared" si="198"/>
        <v>-0.005357196690697896</v>
      </c>
      <c r="GI134" s="44">
        <f t="shared" si="199"/>
        <v>0.014099252596429211</v>
      </c>
      <c r="GJ134" s="44">
        <f t="shared" si="200"/>
        <v>0.009268967219805345</v>
      </c>
      <c r="GK134" s="46">
        <f t="shared" si="201"/>
        <v>0.00153303437208158</v>
      </c>
      <c r="GL134" s="47"/>
      <c r="GM134" s="40"/>
      <c r="GN134" s="46">
        <f t="shared" si="210"/>
        <v>-0.06550529464731686</v>
      </c>
      <c r="GO134" s="46">
        <v>0.04066402266845223</v>
      </c>
      <c r="GP134" s="46">
        <f t="shared" si="211"/>
        <v>-0.024841271978864626</v>
      </c>
    </row>
    <row r="135" spans="1:198" ht="12" hidden="1" outlineLevel="1" collapsed="1">
      <c r="A135" s="3">
        <v>267</v>
      </c>
      <c r="B135" s="1">
        <v>269</v>
      </c>
      <c r="D135" s="1">
        <v>263</v>
      </c>
      <c r="E135" s="7" t="s">
        <v>161</v>
      </c>
      <c r="F135" s="6" t="s">
        <v>162</v>
      </c>
      <c r="G135" s="8">
        <v>48868</v>
      </c>
      <c r="H135" s="9">
        <v>43505</v>
      </c>
      <c r="I135" s="10">
        <v>41125</v>
      </c>
      <c r="J135" s="6"/>
      <c r="K135" s="9">
        <v>2923</v>
      </c>
      <c r="L135" s="9"/>
      <c r="M135" s="9"/>
      <c r="N135" s="6">
        <v>2923</v>
      </c>
      <c r="O135" s="9">
        <v>10175</v>
      </c>
      <c r="P135" s="9">
        <v>4084</v>
      </c>
      <c r="Q135" s="9"/>
      <c r="R135" s="9">
        <v>14259</v>
      </c>
      <c r="S135" s="6">
        <v>17182</v>
      </c>
      <c r="T135" s="8"/>
      <c r="U135" s="9">
        <v>6509</v>
      </c>
      <c r="V135" s="9"/>
      <c r="W135" s="10"/>
      <c r="X135" s="9">
        <v>6509</v>
      </c>
      <c r="Y135" s="8"/>
      <c r="Z135" s="10">
        <v>6856</v>
      </c>
      <c r="AA135" s="6">
        <v>6856</v>
      </c>
      <c r="AB135" s="9"/>
      <c r="AC135" s="9">
        <v>7583</v>
      </c>
      <c r="AD135" s="6">
        <v>7583</v>
      </c>
      <c r="AE135" s="8"/>
      <c r="AF135" s="10">
        <v>2457</v>
      </c>
      <c r="AG135" s="6">
        <v>2457</v>
      </c>
      <c r="AH135" s="9">
        <v>124</v>
      </c>
      <c r="AI135" s="9">
        <v>338</v>
      </c>
      <c r="AJ135" s="9"/>
      <c r="AK135" s="9"/>
      <c r="AL135" s="6">
        <v>462</v>
      </c>
      <c r="AM135" s="8"/>
      <c r="AN135" s="9"/>
      <c r="AO135" s="9"/>
      <c r="AP135" s="9"/>
      <c r="AQ135" s="10">
        <v>76</v>
      </c>
      <c r="AR135" s="10">
        <v>76</v>
      </c>
      <c r="AS135" s="9"/>
      <c r="AT135" s="12">
        <v>0.07107598784194528</v>
      </c>
      <c r="AU135" s="11">
        <v>0.2474164133738602</v>
      </c>
      <c r="AV135" s="11">
        <v>0.09930699088145897</v>
      </c>
      <c r="AW135" s="13">
        <f t="shared" si="135"/>
        <v>0.41779939209726447</v>
      </c>
      <c r="AX135" s="11">
        <v>0.15827355623100303</v>
      </c>
      <c r="AY135" s="11">
        <v>0.1667112462006079</v>
      </c>
      <c r="AZ135" s="11">
        <v>0.18438905775075987</v>
      </c>
      <c r="BA135" s="11">
        <v>0.05974468085106383</v>
      </c>
      <c r="BB135" s="11">
        <v>0.008218844984802432</v>
      </c>
      <c r="BC135" s="13">
        <f t="shared" si="202"/>
        <v>0.004863221884498503</v>
      </c>
      <c r="BD135" s="13"/>
      <c r="BE135" s="6"/>
      <c r="BF135" s="6"/>
      <c r="BG135" s="28"/>
      <c r="BH135" s="28"/>
      <c r="BI135" s="24">
        <v>42056</v>
      </c>
      <c r="BJ135" s="6"/>
      <c r="BK135" s="28">
        <v>7035</v>
      </c>
      <c r="BL135" s="28">
        <v>11152</v>
      </c>
      <c r="BM135" s="28">
        <v>2304</v>
      </c>
      <c r="BN135" s="28">
        <v>0</v>
      </c>
      <c r="BO135" s="28">
        <v>7534</v>
      </c>
      <c r="BP135" s="28">
        <v>2467</v>
      </c>
      <c r="BQ135" s="28">
        <v>10637</v>
      </c>
      <c r="BR135" s="28">
        <v>322</v>
      </c>
      <c r="BS135" s="28">
        <v>605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28">
        <v>0</v>
      </c>
      <c r="CA135" s="28">
        <v>0</v>
      </c>
      <c r="CB135" s="28">
        <v>0</v>
      </c>
      <c r="CC135" s="28">
        <v>0</v>
      </c>
      <c r="CD135" s="28">
        <v>0</v>
      </c>
      <c r="CE135" s="28">
        <v>0</v>
      </c>
      <c r="CF135" s="28">
        <v>0</v>
      </c>
      <c r="CG135" s="28">
        <v>0</v>
      </c>
      <c r="CH135" s="28">
        <v>0</v>
      </c>
      <c r="CI135" s="28">
        <v>0</v>
      </c>
      <c r="CJ135" s="28">
        <v>0</v>
      </c>
      <c r="CK135" s="24"/>
      <c r="CL135" s="27">
        <f>BM135</f>
        <v>2304</v>
      </c>
      <c r="CM135" s="29">
        <f>BL135</f>
        <v>11152</v>
      </c>
      <c r="CN135" s="28">
        <f>SUM(CL135:CM135)</f>
        <v>13456</v>
      </c>
      <c r="CO135" s="24">
        <f aca="true" t="shared" si="212" ref="CO135:CP137">BR135</f>
        <v>322</v>
      </c>
      <c r="CP135" s="24">
        <f t="shared" si="212"/>
        <v>605</v>
      </c>
      <c r="CQ135" s="24">
        <f t="shared" si="203"/>
        <v>0</v>
      </c>
      <c r="CR135" s="24">
        <f t="shared" si="204"/>
        <v>0</v>
      </c>
      <c r="CS135" s="28">
        <v>7035</v>
      </c>
      <c r="CT135" s="28">
        <v>7534</v>
      </c>
      <c r="CU135" s="28">
        <v>2467</v>
      </c>
      <c r="CV135" s="28"/>
      <c r="CW135" s="28">
        <v>10637</v>
      </c>
      <c r="CX135" s="24">
        <f t="shared" si="205"/>
        <v>0</v>
      </c>
      <c r="CY135" s="6"/>
      <c r="CZ135" s="67">
        <v>0.054784097393950924</v>
      </c>
      <c r="DA135" s="67">
        <v>0.26517024919155413</v>
      </c>
      <c r="DB135" s="67"/>
      <c r="DC135" s="25">
        <v>0.31995434658550503</v>
      </c>
      <c r="DD135" s="81">
        <v>0.16727696404793607</v>
      </c>
      <c r="DE135" s="67">
        <v>0.17914209625261557</v>
      </c>
      <c r="DF135" s="67">
        <v>0.2529246718660833</v>
      </c>
      <c r="DG135" s="33">
        <v>0.05865988206201255</v>
      </c>
      <c r="DH135" s="67">
        <v>0.007656458055925432</v>
      </c>
      <c r="DI135" s="25"/>
      <c r="DJ135" s="25">
        <v>0.014385581129922009</v>
      </c>
      <c r="DK135" s="81">
        <f t="shared" si="133"/>
        <v>0</v>
      </c>
      <c r="DL135" s="67">
        <f t="shared" si="166"/>
        <v>0</v>
      </c>
      <c r="DM135" s="25">
        <f t="shared" si="206"/>
        <v>0</v>
      </c>
      <c r="DN135" s="9"/>
      <c r="DO135" s="81">
        <v>-0.01629189044799436</v>
      </c>
      <c r="DP135" s="33">
        <v>0.017753835817693936</v>
      </c>
      <c r="DQ135" s="33">
        <f t="shared" si="207"/>
        <v>-0.09930699088145897</v>
      </c>
      <c r="DR135" s="15">
        <f t="shared" si="167"/>
        <v>0.0014619453696995688</v>
      </c>
      <c r="DS135" s="14">
        <f t="shared" si="164"/>
        <v>-0.0978450455117594</v>
      </c>
      <c r="DT135" s="33">
        <v>-0.0005623869288769994</v>
      </c>
      <c r="DU135" s="67">
        <v>0.00900340781693304</v>
      </c>
      <c r="DV135" s="67">
        <v>0.01243085005200767</v>
      </c>
      <c r="DW135" s="67">
        <v>-0.0010847987890512806</v>
      </c>
      <c r="DX135" s="25"/>
      <c r="DY135" s="33">
        <f t="shared" si="134"/>
        <v>0.06853561411532344</v>
      </c>
      <c r="DZ135" s="6"/>
      <c r="EA135" s="6"/>
      <c r="EB135" s="8">
        <f>EB136+EB137</f>
        <v>49954</v>
      </c>
      <c r="EC135" s="8">
        <f aca="true" t="shared" si="213" ref="EC135:ES135">EC136+EC137</f>
        <v>44832</v>
      </c>
      <c r="ED135" s="8">
        <f t="shared" si="213"/>
        <v>42698</v>
      </c>
      <c r="EE135" s="8">
        <f t="shared" si="213"/>
        <v>2507</v>
      </c>
      <c r="EF135" s="9">
        <f t="shared" si="213"/>
        <v>1472</v>
      </c>
      <c r="EG135" s="9">
        <f t="shared" si="213"/>
        <v>6867</v>
      </c>
      <c r="EH135" s="6">
        <f t="shared" si="213"/>
        <v>8094</v>
      </c>
      <c r="EI135" s="9">
        <f t="shared" si="213"/>
        <v>13679</v>
      </c>
      <c r="EJ135" s="9">
        <f t="shared" si="213"/>
        <v>7174</v>
      </c>
      <c r="EK135" s="9">
        <f t="shared" si="213"/>
        <v>479</v>
      </c>
      <c r="EL135" s="9">
        <f t="shared" si="213"/>
        <v>109</v>
      </c>
      <c r="EM135" s="9">
        <f t="shared" si="213"/>
        <v>118</v>
      </c>
      <c r="EN135" s="6">
        <f t="shared" si="213"/>
        <v>0</v>
      </c>
      <c r="EO135" s="6">
        <f t="shared" si="213"/>
        <v>0</v>
      </c>
      <c r="EP135" s="6">
        <f t="shared" si="213"/>
        <v>0</v>
      </c>
      <c r="EQ135" s="6">
        <f t="shared" si="213"/>
        <v>0</v>
      </c>
      <c r="ER135" s="6">
        <f t="shared" si="213"/>
        <v>0</v>
      </c>
      <c r="ES135" s="6">
        <f t="shared" si="213"/>
        <v>2199</v>
      </c>
      <c r="ET135" s="6">
        <f>SUM(EL135:ES135)</f>
        <v>2426</v>
      </c>
      <c r="EU135" s="6">
        <f>SUM(EE135:EK135)+ET135</f>
        <v>42698</v>
      </c>
      <c r="EV135" s="6"/>
      <c r="EW135" s="12">
        <f t="shared" si="168"/>
        <v>0.05871469389666963</v>
      </c>
      <c r="EX135" s="11">
        <f t="shared" si="169"/>
        <v>0.03447468265492529</v>
      </c>
      <c r="EY135" s="11">
        <f t="shared" si="170"/>
        <v>0.16082720502131248</v>
      </c>
      <c r="EZ135" s="13">
        <f t="shared" si="171"/>
        <v>0.18956391400065578</v>
      </c>
      <c r="FA135" s="66">
        <f t="shared" si="172"/>
        <v>0.32036629350320855</v>
      </c>
      <c r="FB135" s="66">
        <f t="shared" si="173"/>
        <v>0.16801723734132745</v>
      </c>
      <c r="FC135" s="66">
        <f t="shared" si="174"/>
        <v>0.011218324043280716</v>
      </c>
      <c r="FD135" s="66">
        <f t="shared" si="175"/>
        <v>0.002552812778116071</v>
      </c>
      <c r="FE135" s="66">
        <f t="shared" si="176"/>
        <v>0.0027635954845660216</v>
      </c>
      <c r="FF135" s="14">
        <f t="shared" si="177"/>
        <v>0</v>
      </c>
      <c r="FG135" s="14">
        <f t="shared" si="178"/>
        <v>0</v>
      </c>
      <c r="FH135" s="14">
        <f t="shared" si="179"/>
        <v>0</v>
      </c>
      <c r="FI135" s="14">
        <f t="shared" si="180"/>
        <v>0</v>
      </c>
      <c r="FJ135" s="14">
        <f t="shared" si="181"/>
        <v>0</v>
      </c>
      <c r="FK135" s="14">
        <f t="shared" si="182"/>
        <v>0.051501241275937984</v>
      </c>
      <c r="FL135" s="14">
        <f>SUM(FD135:FK135)</f>
        <v>0.05681764953862008</v>
      </c>
      <c r="FM135" s="14">
        <f>SUM(EW135:FK135)</f>
        <v>1</v>
      </c>
      <c r="FN135" s="14">
        <f t="shared" si="208"/>
        <v>0.4063422174340718</v>
      </c>
      <c r="FO135" s="14"/>
      <c r="FP135" s="12">
        <f t="shared" si="183"/>
        <v>0.03447468265492529</v>
      </c>
      <c r="FQ135" s="11">
        <f t="shared" si="184"/>
        <v>0.32036629350320855</v>
      </c>
      <c r="FR135" s="11">
        <f t="shared" si="185"/>
        <v>0.051501241275937984</v>
      </c>
      <c r="FS135" s="13">
        <f t="shared" si="186"/>
        <v>0.4063422174340718</v>
      </c>
      <c r="FT135" s="11">
        <f t="shared" si="187"/>
        <v>0.16082720502131248</v>
      </c>
      <c r="FU135" s="11">
        <f t="shared" si="188"/>
        <v>0.18956391400065578</v>
      </c>
      <c r="FV135" s="11">
        <f t="shared" si="189"/>
        <v>0.16801723734132745</v>
      </c>
      <c r="FW135" s="11">
        <f t="shared" si="190"/>
        <v>0.05871469389666963</v>
      </c>
      <c r="FX135" s="11">
        <f t="shared" si="191"/>
        <v>0.011218324043280716</v>
      </c>
      <c r="FY135" s="13">
        <f t="shared" si="209"/>
        <v>0.005316408262682093</v>
      </c>
      <c r="FZ135" s="13">
        <f>SUM(FS135:FY135)</f>
        <v>0.9999999999999999</v>
      </c>
      <c r="GA135" s="80"/>
      <c r="GB135" s="12">
        <f t="shared" si="192"/>
        <v>-0.03660130518702</v>
      </c>
      <c r="GC135" s="11">
        <f t="shared" si="193"/>
        <v>0.07294988012934836</v>
      </c>
      <c r="GD135" s="11">
        <f t="shared" si="194"/>
        <v>-0.04780574960552099</v>
      </c>
      <c r="GE135" s="13">
        <f t="shared" si="195"/>
        <v>-0.011457174663192682</v>
      </c>
      <c r="GF135" s="11">
        <f t="shared" si="196"/>
        <v>0.0025536487903094485</v>
      </c>
      <c r="GG135" s="11">
        <f t="shared" si="197"/>
        <v>0.022852667800047882</v>
      </c>
      <c r="GH135" s="11">
        <f t="shared" si="198"/>
        <v>-0.016371820409432414</v>
      </c>
      <c r="GI135" s="11">
        <f t="shared" si="199"/>
        <v>-0.0010299869543941992</v>
      </c>
      <c r="GJ135" s="11">
        <f t="shared" si="200"/>
        <v>0.002999479058478284</v>
      </c>
      <c r="GK135" s="13">
        <f t="shared" si="201"/>
        <v>0.00045318637818358987</v>
      </c>
      <c r="GL135" s="14"/>
      <c r="GM135" s="6"/>
      <c r="GN135" s="13">
        <f t="shared" si="210"/>
        <v>-0.08440705479254099</v>
      </c>
      <c r="GO135" s="13">
        <v>0.07294988012934836</v>
      </c>
      <c r="GP135" s="13">
        <f t="shared" si="211"/>
        <v>-0.011457174663192626</v>
      </c>
    </row>
    <row r="136" spans="1:198" ht="12" hidden="1" outlineLevel="2">
      <c r="A136" s="3">
        <v>268</v>
      </c>
      <c r="B136" s="1">
        <v>270</v>
      </c>
      <c r="C136" s="1">
        <v>1</v>
      </c>
      <c r="E136" s="147">
        <v>38016</v>
      </c>
      <c r="F136" s="40" t="s">
        <v>163</v>
      </c>
      <c r="G136" s="42">
        <v>9387</v>
      </c>
      <c r="H136" s="41">
        <v>8314</v>
      </c>
      <c r="I136" s="43">
        <v>7810</v>
      </c>
      <c r="J136" s="40"/>
      <c r="K136" s="41">
        <v>703</v>
      </c>
      <c r="L136" s="41"/>
      <c r="M136" s="41"/>
      <c r="N136" s="40">
        <v>703</v>
      </c>
      <c r="O136" s="41">
        <v>1790</v>
      </c>
      <c r="P136" s="41">
        <v>1072</v>
      </c>
      <c r="Q136" s="41"/>
      <c r="R136" s="41">
        <v>2862</v>
      </c>
      <c r="S136" s="40">
        <v>3565</v>
      </c>
      <c r="T136" s="42"/>
      <c r="U136" s="41">
        <v>1032</v>
      </c>
      <c r="V136" s="41"/>
      <c r="W136" s="43"/>
      <c r="X136" s="41">
        <v>1032</v>
      </c>
      <c r="Y136" s="42"/>
      <c r="Z136" s="43">
        <v>1190</v>
      </c>
      <c r="AA136" s="40">
        <v>1190</v>
      </c>
      <c r="AB136" s="41"/>
      <c r="AC136" s="41">
        <v>1471</v>
      </c>
      <c r="AD136" s="40">
        <v>1471</v>
      </c>
      <c r="AE136" s="42"/>
      <c r="AF136" s="43">
        <v>467</v>
      </c>
      <c r="AG136" s="40">
        <v>467</v>
      </c>
      <c r="AH136" s="41">
        <v>15</v>
      </c>
      <c r="AI136" s="41">
        <v>58</v>
      </c>
      <c r="AJ136" s="41"/>
      <c r="AK136" s="41"/>
      <c r="AL136" s="40">
        <v>73</v>
      </c>
      <c r="AM136" s="42"/>
      <c r="AN136" s="41"/>
      <c r="AO136" s="41"/>
      <c r="AP136" s="41"/>
      <c r="AQ136" s="43">
        <v>12</v>
      </c>
      <c r="AR136" s="43">
        <v>12</v>
      </c>
      <c r="AS136" s="41"/>
      <c r="AT136" s="45">
        <v>0.09001280409731113</v>
      </c>
      <c r="AU136" s="44">
        <v>0.22919334186939821</v>
      </c>
      <c r="AV136" s="44">
        <v>0.13725992317541613</v>
      </c>
      <c r="AW136" s="46">
        <f t="shared" si="135"/>
        <v>0.4564660691421255</v>
      </c>
      <c r="AX136" s="44">
        <v>0.1321382842509603</v>
      </c>
      <c r="AY136" s="44">
        <v>0.1523687580025608</v>
      </c>
      <c r="AZ136" s="44">
        <v>0.188348271446863</v>
      </c>
      <c r="BA136" s="44">
        <v>0.059795134443021765</v>
      </c>
      <c r="BB136" s="44">
        <v>0.007426376440460947</v>
      </c>
      <c r="BC136" s="46">
        <f t="shared" si="202"/>
        <v>0.0034571062740077485</v>
      </c>
      <c r="BD136" s="46"/>
      <c r="BE136" s="40"/>
      <c r="BF136" s="40"/>
      <c r="BG136" s="18"/>
      <c r="BH136" s="18"/>
      <c r="BI136" s="19">
        <v>7871</v>
      </c>
      <c r="BJ136" s="40"/>
      <c r="BK136" s="18">
        <v>831</v>
      </c>
      <c r="BL136" s="18">
        <v>2069</v>
      </c>
      <c r="BM136" s="18">
        <v>539</v>
      </c>
      <c r="BN136" s="18">
        <v>0</v>
      </c>
      <c r="BO136" s="18">
        <v>1247</v>
      </c>
      <c r="BP136" s="18">
        <v>415</v>
      </c>
      <c r="BQ136" s="18">
        <v>2571</v>
      </c>
      <c r="BR136" s="18">
        <v>72</v>
      </c>
      <c r="BS136" s="18">
        <v>127</v>
      </c>
      <c r="BT136" s="18">
        <v>0</v>
      </c>
      <c r="BU136" s="18">
        <v>0</v>
      </c>
      <c r="BV136" s="18">
        <v>0</v>
      </c>
      <c r="BW136" s="18">
        <v>0</v>
      </c>
      <c r="BX136" s="18">
        <v>0</v>
      </c>
      <c r="BY136" s="18">
        <v>0</v>
      </c>
      <c r="BZ136" s="18">
        <v>0</v>
      </c>
      <c r="CA136" s="18">
        <v>0</v>
      </c>
      <c r="CB136" s="18">
        <v>0</v>
      </c>
      <c r="CC136" s="18">
        <v>0</v>
      </c>
      <c r="CD136" s="18">
        <v>0</v>
      </c>
      <c r="CE136" s="18">
        <v>0</v>
      </c>
      <c r="CF136" s="18">
        <v>0</v>
      </c>
      <c r="CG136" s="18">
        <v>0</v>
      </c>
      <c r="CH136" s="18">
        <v>0</v>
      </c>
      <c r="CI136" s="18">
        <v>0</v>
      </c>
      <c r="CJ136" s="18">
        <v>0</v>
      </c>
      <c r="CK136" s="19"/>
      <c r="CL136" s="17">
        <f>BM136</f>
        <v>539</v>
      </c>
      <c r="CM136" s="20">
        <f>BL136</f>
        <v>2069</v>
      </c>
      <c r="CN136" s="18">
        <f>SUM(CL136:CM136)</f>
        <v>2608</v>
      </c>
      <c r="CO136" s="19">
        <f t="shared" si="212"/>
        <v>72</v>
      </c>
      <c r="CP136" s="19">
        <f t="shared" si="212"/>
        <v>127</v>
      </c>
      <c r="CQ136" s="19">
        <f t="shared" si="203"/>
        <v>0</v>
      </c>
      <c r="CR136" s="19">
        <f t="shared" si="204"/>
        <v>0</v>
      </c>
      <c r="CS136" s="18">
        <v>831</v>
      </c>
      <c r="CT136" s="18">
        <v>1247</v>
      </c>
      <c r="CU136" s="18">
        <v>415</v>
      </c>
      <c r="CV136" s="18"/>
      <c r="CW136" s="18">
        <v>2571</v>
      </c>
      <c r="CX136" s="19">
        <f t="shared" si="205"/>
        <v>0</v>
      </c>
      <c r="CY136" s="40"/>
      <c r="CZ136" s="58">
        <v>0.06847922754414941</v>
      </c>
      <c r="DA136" s="58">
        <v>0.2628636767882099</v>
      </c>
      <c r="DB136" s="58"/>
      <c r="DC136" s="49">
        <v>0.3313429043323593</v>
      </c>
      <c r="DD136" s="82">
        <v>0.10557743615804853</v>
      </c>
      <c r="DE136" s="58">
        <v>0.1584296785668911</v>
      </c>
      <c r="DF136" s="58">
        <v>0.32664210392580356</v>
      </c>
      <c r="DG136" s="26">
        <v>0.052725193749205944</v>
      </c>
      <c r="DH136" s="58">
        <v>0.00914750349383814</v>
      </c>
      <c r="DI136" s="49"/>
      <c r="DJ136" s="49">
        <v>0.016135179773853387</v>
      </c>
      <c r="DK136" s="82">
        <f t="shared" si="133"/>
        <v>0</v>
      </c>
      <c r="DL136" s="58">
        <f t="shared" si="166"/>
        <v>0</v>
      </c>
      <c r="DM136" s="49">
        <f t="shared" si="206"/>
        <v>0</v>
      </c>
      <c r="DN136" s="41"/>
      <c r="DO136" s="82">
        <v>-0.021533576553161723</v>
      </c>
      <c r="DP136" s="26">
        <v>0.03367033491881166</v>
      </c>
      <c r="DQ136" s="26">
        <f t="shared" si="207"/>
        <v>-0.13725992317541613</v>
      </c>
      <c r="DR136" s="48">
        <f t="shared" si="167"/>
        <v>0.012136758365649924</v>
      </c>
      <c r="DS136" s="14">
        <f t="shared" si="164"/>
        <v>-0.1251231648097662</v>
      </c>
      <c r="DT136" s="26">
        <v>0.0017211270533771927</v>
      </c>
      <c r="DU136" s="58">
        <v>-0.026560848092911774</v>
      </c>
      <c r="DV136" s="58">
        <v>0.006060920564330302</v>
      </c>
      <c r="DW136" s="58">
        <v>-0.007069940693815821</v>
      </c>
      <c r="DX136" s="49"/>
      <c r="DY136" s="26">
        <f t="shared" si="134"/>
        <v>0.13829383247894056</v>
      </c>
      <c r="DZ136" s="40"/>
      <c r="EA136" s="40"/>
      <c r="EB136" s="42">
        <v>9605</v>
      </c>
      <c r="EC136" s="42">
        <v>8617</v>
      </c>
      <c r="ED136" s="42">
        <v>8142</v>
      </c>
      <c r="EE136" s="42">
        <v>483</v>
      </c>
      <c r="EF136" s="41">
        <v>349</v>
      </c>
      <c r="EG136" s="41">
        <v>942</v>
      </c>
      <c r="EH136" s="40">
        <v>1429</v>
      </c>
      <c r="EI136" s="41">
        <v>2696</v>
      </c>
      <c r="EJ136" s="41">
        <v>1423</v>
      </c>
      <c r="EK136" s="41">
        <v>81</v>
      </c>
      <c r="EL136" s="41">
        <v>23</v>
      </c>
      <c r="EM136" s="41">
        <v>23</v>
      </c>
      <c r="EN136" s="40"/>
      <c r="EO136" s="40"/>
      <c r="EP136" s="40"/>
      <c r="EQ136" s="40"/>
      <c r="ER136" s="40"/>
      <c r="ES136" s="40">
        <v>693</v>
      </c>
      <c r="ET136" s="40">
        <f>SUM(EL136:ES136)</f>
        <v>739</v>
      </c>
      <c r="EU136" s="40">
        <f>SUM(EE136:EK136)+ET136</f>
        <v>8142</v>
      </c>
      <c r="EV136" s="40"/>
      <c r="EW136" s="45">
        <f t="shared" si="168"/>
        <v>0.059322033898305086</v>
      </c>
      <c r="EX136" s="44">
        <f t="shared" si="169"/>
        <v>0.0428641611397691</v>
      </c>
      <c r="EY136" s="44">
        <f t="shared" si="170"/>
        <v>0.1156963890935888</v>
      </c>
      <c r="EZ136" s="46">
        <f t="shared" si="171"/>
        <v>0.17550970277573077</v>
      </c>
      <c r="FA136" s="57">
        <f t="shared" si="172"/>
        <v>0.3311225743060673</v>
      </c>
      <c r="FB136" s="57">
        <f t="shared" si="173"/>
        <v>0.17477278309997543</v>
      </c>
      <c r="FC136" s="57">
        <f t="shared" si="174"/>
        <v>0.009948415622697125</v>
      </c>
      <c r="FD136" s="57">
        <f t="shared" si="175"/>
        <v>0.002824858757062147</v>
      </c>
      <c r="FE136" s="57">
        <f t="shared" si="176"/>
        <v>0.002824858757062147</v>
      </c>
      <c r="FF136" s="47">
        <f t="shared" si="177"/>
        <v>0</v>
      </c>
      <c r="FG136" s="47">
        <f t="shared" si="178"/>
        <v>0</v>
      </c>
      <c r="FH136" s="47">
        <f t="shared" si="179"/>
        <v>0</v>
      </c>
      <c r="FI136" s="47">
        <f t="shared" si="180"/>
        <v>0</v>
      </c>
      <c r="FJ136" s="47">
        <f t="shared" si="181"/>
        <v>0</v>
      </c>
      <c r="FK136" s="47">
        <f t="shared" si="182"/>
        <v>0.08511422254974207</v>
      </c>
      <c r="FL136" s="47">
        <f>SUM(FD136:FK136)</f>
        <v>0.09076394006386637</v>
      </c>
      <c r="FM136" s="47">
        <f>SUM(EW136:FK136)</f>
        <v>1</v>
      </c>
      <c r="FN136" s="47">
        <f t="shared" si="208"/>
        <v>0.4591009579955785</v>
      </c>
      <c r="FO136" s="47"/>
      <c r="FP136" s="45">
        <f t="shared" si="183"/>
        <v>0.0428641611397691</v>
      </c>
      <c r="FQ136" s="44">
        <f t="shared" si="184"/>
        <v>0.3311225743060673</v>
      </c>
      <c r="FR136" s="44">
        <f t="shared" si="185"/>
        <v>0.08511422254974207</v>
      </c>
      <c r="FS136" s="46">
        <f t="shared" si="186"/>
        <v>0.4591009579955785</v>
      </c>
      <c r="FT136" s="44">
        <f t="shared" si="187"/>
        <v>0.1156963890935888</v>
      </c>
      <c r="FU136" s="44">
        <f t="shared" si="188"/>
        <v>0.17550970277573077</v>
      </c>
      <c r="FV136" s="44">
        <f t="shared" si="189"/>
        <v>0.17477278309997543</v>
      </c>
      <c r="FW136" s="44">
        <f t="shared" si="190"/>
        <v>0.059322033898305086</v>
      </c>
      <c r="FX136" s="44">
        <f t="shared" si="191"/>
        <v>0.009948415622697125</v>
      </c>
      <c r="FY136" s="46">
        <f t="shared" si="209"/>
        <v>0.005649717514124297</v>
      </c>
      <c r="FZ136" s="46">
        <f>SUM(FS136:FY136)</f>
        <v>1</v>
      </c>
      <c r="GA136" s="84"/>
      <c r="GB136" s="45">
        <f t="shared" si="192"/>
        <v>-0.047148642957542036</v>
      </c>
      <c r="GC136" s="44">
        <f t="shared" si="193"/>
        <v>0.10192923243666907</v>
      </c>
      <c r="GD136" s="44">
        <f t="shared" si="194"/>
        <v>-0.05214570062567406</v>
      </c>
      <c r="GE136" s="46">
        <f t="shared" si="195"/>
        <v>0.002634888853452977</v>
      </c>
      <c r="GF136" s="44">
        <f t="shared" si="196"/>
        <v>-0.016441895157371503</v>
      </c>
      <c r="GG136" s="44">
        <f t="shared" si="197"/>
        <v>0.02314094477316997</v>
      </c>
      <c r="GH136" s="44">
        <f t="shared" si="198"/>
        <v>-0.013575488346887571</v>
      </c>
      <c r="GI136" s="44">
        <f t="shared" si="199"/>
        <v>-0.0004731005447166786</v>
      </c>
      <c r="GJ136" s="44">
        <f t="shared" si="200"/>
        <v>0.0025220391822361778</v>
      </c>
      <c r="GK136" s="46">
        <f t="shared" si="201"/>
        <v>0.0021926112401165487</v>
      </c>
      <c r="GL136" s="47"/>
      <c r="GM136" s="40"/>
      <c r="GN136" s="46">
        <f t="shared" si="210"/>
        <v>-0.0992943435832161</v>
      </c>
      <c r="GO136" s="46">
        <v>0.10192923243666907</v>
      </c>
      <c r="GP136" s="46">
        <f t="shared" si="211"/>
        <v>0.002634888853452977</v>
      </c>
    </row>
    <row r="137" spans="1:198" ht="12" hidden="1" outlineLevel="2">
      <c r="A137" s="3">
        <v>270</v>
      </c>
      <c r="B137" s="1">
        <v>272</v>
      </c>
      <c r="C137" s="1">
        <v>1</v>
      </c>
      <c r="E137" s="147">
        <v>38025</v>
      </c>
      <c r="F137" s="40" t="s">
        <v>164</v>
      </c>
      <c r="G137" s="42">
        <v>39481</v>
      </c>
      <c r="H137" s="41">
        <v>35191</v>
      </c>
      <c r="I137" s="43">
        <v>33315</v>
      </c>
      <c r="J137" s="40"/>
      <c r="K137" s="41">
        <v>2220</v>
      </c>
      <c r="L137" s="41"/>
      <c r="M137" s="41"/>
      <c r="N137" s="40">
        <v>2220</v>
      </c>
      <c r="O137" s="41">
        <v>8385</v>
      </c>
      <c r="P137" s="41">
        <v>3012</v>
      </c>
      <c r="Q137" s="41"/>
      <c r="R137" s="41">
        <v>11397</v>
      </c>
      <c r="S137" s="40">
        <v>13617</v>
      </c>
      <c r="T137" s="42"/>
      <c r="U137" s="41">
        <v>5477</v>
      </c>
      <c r="V137" s="41"/>
      <c r="W137" s="43"/>
      <c r="X137" s="41">
        <v>5477</v>
      </c>
      <c r="Y137" s="42"/>
      <c r="Z137" s="43">
        <v>5666</v>
      </c>
      <c r="AA137" s="40">
        <v>5666</v>
      </c>
      <c r="AB137" s="41"/>
      <c r="AC137" s="41">
        <v>6112</v>
      </c>
      <c r="AD137" s="40">
        <v>6112</v>
      </c>
      <c r="AE137" s="42"/>
      <c r="AF137" s="43">
        <v>1990</v>
      </c>
      <c r="AG137" s="40">
        <v>1990</v>
      </c>
      <c r="AH137" s="41">
        <v>109</v>
      </c>
      <c r="AI137" s="41">
        <v>280</v>
      </c>
      <c r="AJ137" s="41"/>
      <c r="AK137" s="41"/>
      <c r="AL137" s="40">
        <v>389</v>
      </c>
      <c r="AM137" s="42"/>
      <c r="AN137" s="41"/>
      <c r="AO137" s="41"/>
      <c r="AP137" s="41"/>
      <c r="AQ137" s="43">
        <v>64</v>
      </c>
      <c r="AR137" s="43">
        <v>64</v>
      </c>
      <c r="AS137" s="41"/>
      <c r="AT137" s="45">
        <v>0.06663665015758667</v>
      </c>
      <c r="AU137" s="44">
        <v>0.25168842863574964</v>
      </c>
      <c r="AV137" s="44">
        <v>0.09040972534894191</v>
      </c>
      <c r="AW137" s="46">
        <f t="shared" si="135"/>
        <v>0.40873480414227825</v>
      </c>
      <c r="AX137" s="44">
        <v>0.1644004202311271</v>
      </c>
      <c r="AY137" s="44">
        <v>0.17007354044724599</v>
      </c>
      <c r="AZ137" s="44">
        <v>0.18346090349692332</v>
      </c>
      <c r="BA137" s="44">
        <v>0.059732853069188054</v>
      </c>
      <c r="BB137" s="44">
        <v>0.00840462254239832</v>
      </c>
      <c r="BC137" s="46">
        <f t="shared" si="202"/>
        <v>0.005192856070838969</v>
      </c>
      <c r="BD137" s="46"/>
      <c r="BE137" s="40"/>
      <c r="BF137" s="40"/>
      <c r="BG137" s="18"/>
      <c r="BH137" s="18"/>
      <c r="BI137" s="19">
        <v>34185</v>
      </c>
      <c r="BJ137" s="40"/>
      <c r="BK137" s="18">
        <v>6204</v>
      </c>
      <c r="BL137" s="18">
        <v>9083</v>
      </c>
      <c r="BM137" s="18">
        <v>1765</v>
      </c>
      <c r="BN137" s="18">
        <v>0</v>
      </c>
      <c r="BO137" s="18">
        <v>6287</v>
      </c>
      <c r="BP137" s="18">
        <v>2052</v>
      </c>
      <c r="BQ137" s="18">
        <v>8066</v>
      </c>
      <c r="BR137" s="18">
        <v>250</v>
      </c>
      <c r="BS137" s="18">
        <v>478</v>
      </c>
      <c r="BT137" s="18">
        <v>0</v>
      </c>
      <c r="BU137" s="18">
        <v>0</v>
      </c>
      <c r="BV137" s="18">
        <v>0</v>
      </c>
      <c r="BW137" s="18">
        <v>0</v>
      </c>
      <c r="BX137" s="18">
        <v>0</v>
      </c>
      <c r="BY137" s="18">
        <v>0</v>
      </c>
      <c r="BZ137" s="18">
        <v>0</v>
      </c>
      <c r="CA137" s="18">
        <v>0</v>
      </c>
      <c r="CB137" s="18">
        <v>0</v>
      </c>
      <c r="CC137" s="18">
        <v>0</v>
      </c>
      <c r="CD137" s="18">
        <v>0</v>
      </c>
      <c r="CE137" s="18">
        <v>0</v>
      </c>
      <c r="CF137" s="18">
        <v>0</v>
      </c>
      <c r="CG137" s="18">
        <v>0</v>
      </c>
      <c r="CH137" s="18">
        <v>0</v>
      </c>
      <c r="CI137" s="18">
        <v>0</v>
      </c>
      <c r="CJ137" s="18">
        <v>0</v>
      </c>
      <c r="CK137" s="19"/>
      <c r="CL137" s="17">
        <f>BM137</f>
        <v>1765</v>
      </c>
      <c r="CM137" s="20">
        <f>BL137</f>
        <v>9083</v>
      </c>
      <c r="CN137" s="18">
        <f>SUM(CL137:CM137)</f>
        <v>10848</v>
      </c>
      <c r="CO137" s="19">
        <f t="shared" si="212"/>
        <v>250</v>
      </c>
      <c r="CP137" s="19">
        <f t="shared" si="212"/>
        <v>478</v>
      </c>
      <c r="CQ137" s="19">
        <f t="shared" si="203"/>
        <v>0</v>
      </c>
      <c r="CR137" s="19">
        <f t="shared" si="204"/>
        <v>0</v>
      </c>
      <c r="CS137" s="18">
        <v>6204</v>
      </c>
      <c r="CT137" s="18">
        <v>6287</v>
      </c>
      <c r="CU137" s="18">
        <v>2052</v>
      </c>
      <c r="CV137" s="18"/>
      <c r="CW137" s="18">
        <v>8066</v>
      </c>
      <c r="CX137" s="19">
        <f t="shared" si="205"/>
        <v>0</v>
      </c>
      <c r="CY137" s="40"/>
      <c r="CZ137" s="58">
        <v>0.051630832236360974</v>
      </c>
      <c r="DA137" s="58">
        <v>0.26570133099312565</v>
      </c>
      <c r="DB137" s="58"/>
      <c r="DC137" s="39">
        <v>0.3173321632294866</v>
      </c>
      <c r="DD137" s="82">
        <v>0.18148310662571304</v>
      </c>
      <c r="DE137" s="58">
        <v>0.18391107210764956</v>
      </c>
      <c r="DF137" s="58">
        <v>0.23595144069036128</v>
      </c>
      <c r="DG137" s="26">
        <v>0.06002632733655112</v>
      </c>
      <c r="DH137" s="58">
        <v>0.007313149041977476</v>
      </c>
      <c r="DI137" s="49"/>
      <c r="DJ137" s="39">
        <v>0.013982740968260934</v>
      </c>
      <c r="DK137" s="85">
        <f t="shared" si="133"/>
        <v>0</v>
      </c>
      <c r="DL137" s="86">
        <f t="shared" si="166"/>
        <v>0</v>
      </c>
      <c r="DM137" s="49">
        <f t="shared" si="206"/>
        <v>0</v>
      </c>
      <c r="DN137" s="41"/>
      <c r="DO137" s="82">
        <v>-0.015005817921225698</v>
      </c>
      <c r="DP137" s="26">
        <v>0.014012902357376011</v>
      </c>
      <c r="DQ137" s="26">
        <f t="shared" si="207"/>
        <v>-0.09040972534894191</v>
      </c>
      <c r="DR137" s="48">
        <f t="shared" si="167"/>
        <v>-0.0009929155638496862</v>
      </c>
      <c r="DS137" s="14">
        <f t="shared" si="164"/>
        <v>-0.0914026409127916</v>
      </c>
      <c r="DT137" s="26">
        <v>-0.0010914735004208436</v>
      </c>
      <c r="DU137" s="58">
        <v>0.017082686394585933</v>
      </c>
      <c r="DV137" s="58">
        <v>0.01383753166040358</v>
      </c>
      <c r="DW137" s="58">
        <v>0.00029347426736306415</v>
      </c>
      <c r="DX137" s="49"/>
      <c r="DY137" s="26">
        <f t="shared" si="134"/>
        <v>0.052490537193437964</v>
      </c>
      <c r="DZ137" s="40"/>
      <c r="EA137" s="40"/>
      <c r="EB137" s="42">
        <v>40349</v>
      </c>
      <c r="EC137" s="42">
        <v>36215</v>
      </c>
      <c r="ED137" s="42">
        <v>34556</v>
      </c>
      <c r="EE137" s="42">
        <v>2024</v>
      </c>
      <c r="EF137" s="41">
        <v>1123</v>
      </c>
      <c r="EG137" s="41">
        <v>5925</v>
      </c>
      <c r="EH137" s="40">
        <v>6665</v>
      </c>
      <c r="EI137" s="41">
        <v>10983</v>
      </c>
      <c r="EJ137" s="41">
        <v>5751</v>
      </c>
      <c r="EK137" s="41">
        <v>398</v>
      </c>
      <c r="EL137" s="41">
        <v>86</v>
      </c>
      <c r="EM137" s="41">
        <v>95</v>
      </c>
      <c r="EN137" s="40"/>
      <c r="EO137" s="40"/>
      <c r="EP137" s="40"/>
      <c r="EQ137" s="40"/>
      <c r="ER137" s="40"/>
      <c r="ES137" s="40">
        <v>1506</v>
      </c>
      <c r="ET137" s="40">
        <f>SUM(EL137:ES137)</f>
        <v>1687</v>
      </c>
      <c r="EU137" s="40">
        <f>SUM(EE137:EK137)+ET137</f>
        <v>34556</v>
      </c>
      <c r="EV137" s="40"/>
      <c r="EW137" s="45">
        <f t="shared" si="168"/>
        <v>0.058571593934483156</v>
      </c>
      <c r="EX137" s="44">
        <f t="shared" si="169"/>
        <v>0.03249797430258132</v>
      </c>
      <c r="EY137" s="44">
        <f t="shared" si="170"/>
        <v>0.17146081722421577</v>
      </c>
      <c r="EZ137" s="46">
        <f t="shared" si="171"/>
        <v>0.19287533279314736</v>
      </c>
      <c r="FA137" s="57">
        <f t="shared" si="172"/>
        <v>0.31783192499131846</v>
      </c>
      <c r="FB137" s="57">
        <f t="shared" si="173"/>
        <v>0.1664255122120616</v>
      </c>
      <c r="FC137" s="57">
        <f t="shared" si="174"/>
        <v>0.011517536751938881</v>
      </c>
      <c r="FD137" s="57">
        <f t="shared" si="175"/>
        <v>0.002488713971524482</v>
      </c>
      <c r="FE137" s="57">
        <f t="shared" si="176"/>
        <v>0.0027491607824979745</v>
      </c>
      <c r="FF137" s="47">
        <f t="shared" si="177"/>
        <v>0</v>
      </c>
      <c r="FG137" s="47">
        <f t="shared" si="178"/>
        <v>0</v>
      </c>
      <c r="FH137" s="47">
        <f t="shared" si="179"/>
        <v>0</v>
      </c>
      <c r="FI137" s="47">
        <f t="shared" si="180"/>
        <v>0</v>
      </c>
      <c r="FJ137" s="47">
        <f t="shared" si="181"/>
        <v>0</v>
      </c>
      <c r="FK137" s="47">
        <f t="shared" si="182"/>
        <v>0.04358143303623105</v>
      </c>
      <c r="FL137" s="47">
        <f>SUM(FD137:FK137)</f>
        <v>0.04881930779025351</v>
      </c>
      <c r="FM137" s="47">
        <f>SUM(EW137:FK137)</f>
        <v>1.0000000000000002</v>
      </c>
      <c r="FN137" s="47">
        <f t="shared" si="208"/>
        <v>0.39391133233013087</v>
      </c>
      <c r="FO137" s="47"/>
      <c r="FP137" s="45">
        <f t="shared" si="183"/>
        <v>0.03249797430258132</v>
      </c>
      <c r="FQ137" s="44">
        <f t="shared" si="184"/>
        <v>0.31783192499131846</v>
      </c>
      <c r="FR137" s="44">
        <f t="shared" si="185"/>
        <v>0.04358143303623105</v>
      </c>
      <c r="FS137" s="46">
        <f t="shared" si="186"/>
        <v>0.39391133233013087</v>
      </c>
      <c r="FT137" s="44">
        <f t="shared" si="187"/>
        <v>0.17146081722421577</v>
      </c>
      <c r="FU137" s="44">
        <f t="shared" si="188"/>
        <v>0.19287533279314736</v>
      </c>
      <c r="FV137" s="44">
        <f t="shared" si="189"/>
        <v>0.1664255122120616</v>
      </c>
      <c r="FW137" s="44">
        <f t="shared" si="190"/>
        <v>0.058571593934483156</v>
      </c>
      <c r="FX137" s="44">
        <f t="shared" si="191"/>
        <v>0.011517536751938881</v>
      </c>
      <c r="FY137" s="46">
        <f t="shared" si="209"/>
        <v>0.005237874754022459</v>
      </c>
      <c r="FZ137" s="46">
        <f>SUM(FS137:FY137)</f>
        <v>1.0000000000000002</v>
      </c>
      <c r="GA137" s="84"/>
      <c r="GB137" s="45">
        <f t="shared" si="192"/>
        <v>-0.03413867585500535</v>
      </c>
      <c r="GC137" s="44">
        <f t="shared" si="193"/>
        <v>0.06614349635556882</v>
      </c>
      <c r="GD137" s="44">
        <f t="shared" si="194"/>
        <v>-0.046828292312710865</v>
      </c>
      <c r="GE137" s="46">
        <f t="shared" si="195"/>
        <v>-0.014823471812147382</v>
      </c>
      <c r="GF137" s="44">
        <f t="shared" si="196"/>
        <v>0.007060396993088663</v>
      </c>
      <c r="GG137" s="44">
        <f t="shared" si="197"/>
        <v>0.02280179234590138</v>
      </c>
      <c r="GH137" s="44">
        <f t="shared" si="198"/>
        <v>-0.01703539128486173</v>
      </c>
      <c r="GI137" s="44">
        <f t="shared" si="199"/>
        <v>-0.0011612591347048978</v>
      </c>
      <c r="GJ137" s="44">
        <f t="shared" si="200"/>
        <v>0.0031129142095405616</v>
      </c>
      <c r="GK137" s="46">
        <f t="shared" si="201"/>
        <v>4.501868318348978E-05</v>
      </c>
      <c r="GL137" s="47"/>
      <c r="GM137" s="40"/>
      <c r="GN137" s="46">
        <f t="shared" si="210"/>
        <v>-0.08096696816771622</v>
      </c>
      <c r="GO137" s="46">
        <v>0.06614349635556882</v>
      </c>
      <c r="GP137" s="46">
        <f t="shared" si="211"/>
        <v>-0.014823471812147396</v>
      </c>
    </row>
    <row r="138" spans="1:198" ht="12" hidden="1" outlineLevel="1">
      <c r="A138" s="152">
        <v>275</v>
      </c>
      <c r="B138" s="153">
        <v>277</v>
      </c>
      <c r="C138" s="153">
        <v>1</v>
      </c>
      <c r="D138" s="154"/>
      <c r="E138" s="7">
        <v>37018</v>
      </c>
      <c r="F138" s="6" t="s">
        <v>275</v>
      </c>
      <c r="G138" s="8">
        <v>695</v>
      </c>
      <c r="H138" s="9">
        <v>614</v>
      </c>
      <c r="I138" s="10">
        <v>600</v>
      </c>
      <c r="J138" s="6"/>
      <c r="K138" s="9">
        <v>48</v>
      </c>
      <c r="L138" s="9"/>
      <c r="M138" s="9"/>
      <c r="N138" s="6">
        <v>48</v>
      </c>
      <c r="O138" s="9">
        <v>147</v>
      </c>
      <c r="P138" s="9">
        <v>13</v>
      </c>
      <c r="Q138" s="9"/>
      <c r="R138" s="9">
        <v>160</v>
      </c>
      <c r="S138" s="6">
        <v>208</v>
      </c>
      <c r="T138" s="8"/>
      <c r="U138" s="9">
        <v>122</v>
      </c>
      <c r="V138" s="9"/>
      <c r="W138" s="10"/>
      <c r="X138" s="9">
        <v>122</v>
      </c>
      <c r="Y138" s="8"/>
      <c r="Z138" s="10">
        <v>62</v>
      </c>
      <c r="AA138" s="6">
        <v>62</v>
      </c>
      <c r="AB138" s="9"/>
      <c r="AC138" s="9">
        <v>113</v>
      </c>
      <c r="AD138" s="6">
        <v>113</v>
      </c>
      <c r="AE138" s="8"/>
      <c r="AF138" s="10">
        <v>91</v>
      </c>
      <c r="AG138" s="6">
        <v>91</v>
      </c>
      <c r="AH138" s="9">
        <v>1</v>
      </c>
      <c r="AI138" s="9">
        <v>1</v>
      </c>
      <c r="AJ138" s="9"/>
      <c r="AK138" s="9"/>
      <c r="AL138" s="6">
        <v>2</v>
      </c>
      <c r="AM138" s="8"/>
      <c r="AN138" s="9"/>
      <c r="AO138" s="9"/>
      <c r="AP138" s="9"/>
      <c r="AQ138" s="10">
        <v>2</v>
      </c>
      <c r="AR138" s="10">
        <v>2</v>
      </c>
      <c r="AS138" s="9"/>
      <c r="AT138" s="12">
        <v>0.08</v>
      </c>
      <c r="AU138" s="11">
        <v>0.245</v>
      </c>
      <c r="AV138" s="11">
        <v>0.021666666666666667</v>
      </c>
      <c r="AW138" s="13">
        <f t="shared" si="135"/>
        <v>0.3466666666666667</v>
      </c>
      <c r="AX138" s="11">
        <v>0.20333333333333334</v>
      </c>
      <c r="AY138" s="11">
        <v>0.10333333333333333</v>
      </c>
      <c r="AZ138" s="11">
        <v>0.18833333333333332</v>
      </c>
      <c r="BA138" s="11">
        <v>0.15166666666666667</v>
      </c>
      <c r="BB138" s="11">
        <v>0.0016666666666666668</v>
      </c>
      <c r="BC138" s="13">
        <f t="shared" si="202"/>
        <v>0.004999999999999893</v>
      </c>
      <c r="BD138" s="13"/>
      <c r="BE138" s="6"/>
      <c r="BF138" s="6"/>
      <c r="BG138" s="28"/>
      <c r="BH138" s="28"/>
      <c r="BI138" s="24"/>
      <c r="BJ138" s="6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4"/>
      <c r="CL138" s="27"/>
      <c r="CM138" s="29"/>
      <c r="CN138" s="28"/>
      <c r="CO138" s="24"/>
      <c r="CP138" s="24"/>
      <c r="CQ138" s="24"/>
      <c r="CR138" s="24"/>
      <c r="CS138" s="28"/>
      <c r="CT138" s="28"/>
      <c r="CU138" s="28"/>
      <c r="CV138" s="28"/>
      <c r="CW138" s="28"/>
      <c r="CX138" s="24"/>
      <c r="CY138" s="6"/>
      <c r="CZ138" s="67"/>
      <c r="DA138" s="67"/>
      <c r="DB138" s="67"/>
      <c r="DC138" s="67"/>
      <c r="DD138" s="81"/>
      <c r="DE138" s="67"/>
      <c r="DF138" s="67"/>
      <c r="DG138" s="33"/>
      <c r="DH138" s="67"/>
      <c r="DI138" s="25"/>
      <c r="DJ138" s="67"/>
      <c r="DK138" s="67"/>
      <c r="DL138" s="67"/>
      <c r="DM138" s="25"/>
      <c r="DN138" s="9"/>
      <c r="DO138" s="81"/>
      <c r="DP138" s="33"/>
      <c r="DQ138" s="33"/>
      <c r="DR138" s="15"/>
      <c r="DS138" s="14"/>
      <c r="DT138" s="33"/>
      <c r="DU138" s="67"/>
      <c r="DV138" s="67"/>
      <c r="DW138" s="67"/>
      <c r="DX138" s="25"/>
      <c r="DY138" s="33"/>
      <c r="DZ138" s="6"/>
      <c r="EA138" s="6"/>
      <c r="EB138" s="8">
        <v>1257</v>
      </c>
      <c r="EC138" s="8">
        <v>989</v>
      </c>
      <c r="ED138" s="8">
        <v>928</v>
      </c>
      <c r="EE138" s="8">
        <v>180</v>
      </c>
      <c r="EF138" s="9">
        <v>52</v>
      </c>
      <c r="EG138" s="9">
        <v>200</v>
      </c>
      <c r="EH138" s="6">
        <v>98</v>
      </c>
      <c r="EI138" s="9">
        <v>204</v>
      </c>
      <c r="EJ138" s="9">
        <v>154</v>
      </c>
      <c r="EK138" s="9">
        <v>15</v>
      </c>
      <c r="EL138" s="9">
        <v>1</v>
      </c>
      <c r="EM138" s="9">
        <v>6</v>
      </c>
      <c r="EN138" s="6"/>
      <c r="EO138" s="6"/>
      <c r="EP138" s="6"/>
      <c r="EQ138" s="6"/>
      <c r="ER138" s="6"/>
      <c r="ES138" s="6">
        <v>18</v>
      </c>
      <c r="ET138" s="6">
        <f>SUM(EL138:ES138)</f>
        <v>25</v>
      </c>
      <c r="EU138" s="6">
        <f>SUM(EE138:EK138)+ET138</f>
        <v>928</v>
      </c>
      <c r="EV138" s="6"/>
      <c r="EW138" s="12">
        <f t="shared" si="168"/>
        <v>0.1939655172413793</v>
      </c>
      <c r="EX138" s="11">
        <f t="shared" si="169"/>
        <v>0.05603448275862069</v>
      </c>
      <c r="EY138" s="11">
        <f t="shared" si="170"/>
        <v>0.21551724137931033</v>
      </c>
      <c r="EZ138" s="13">
        <f t="shared" si="171"/>
        <v>0.10560344827586207</v>
      </c>
      <c r="FA138" s="66">
        <f t="shared" si="172"/>
        <v>0.21982758620689655</v>
      </c>
      <c r="FB138" s="66">
        <f t="shared" si="173"/>
        <v>0.16594827586206898</v>
      </c>
      <c r="FC138" s="66">
        <f t="shared" si="174"/>
        <v>0.016163793103448277</v>
      </c>
      <c r="FD138" s="66">
        <f t="shared" si="175"/>
        <v>0.0010775862068965517</v>
      </c>
      <c r="FE138" s="66">
        <f t="shared" si="176"/>
        <v>0.00646551724137931</v>
      </c>
      <c r="FF138" s="14">
        <f t="shared" si="177"/>
        <v>0</v>
      </c>
      <c r="FG138" s="14">
        <f t="shared" si="178"/>
        <v>0</v>
      </c>
      <c r="FH138" s="14">
        <f t="shared" si="179"/>
        <v>0</v>
      </c>
      <c r="FI138" s="14">
        <f t="shared" si="180"/>
        <v>0</v>
      </c>
      <c r="FJ138" s="14">
        <f t="shared" si="181"/>
        <v>0</v>
      </c>
      <c r="FK138" s="14">
        <f t="shared" si="182"/>
        <v>0.01939655172413793</v>
      </c>
      <c r="FL138" s="14">
        <f>SUM(FD138:FK138)</f>
        <v>0.02693965517241379</v>
      </c>
      <c r="FM138" s="14">
        <f>SUM(EW138:FK138)</f>
        <v>1</v>
      </c>
      <c r="FN138" s="14">
        <f t="shared" si="208"/>
        <v>0.2952586206896552</v>
      </c>
      <c r="FO138" s="14"/>
      <c r="FP138" s="12">
        <f t="shared" si="183"/>
        <v>0.05603448275862069</v>
      </c>
      <c r="FQ138" s="11">
        <f t="shared" si="184"/>
        <v>0.21982758620689655</v>
      </c>
      <c r="FR138" s="11">
        <f t="shared" si="185"/>
        <v>0.01939655172413793</v>
      </c>
      <c r="FS138" s="13">
        <f t="shared" si="186"/>
        <v>0.2952586206896552</v>
      </c>
      <c r="FT138" s="11">
        <f t="shared" si="187"/>
        <v>0.21551724137931033</v>
      </c>
      <c r="FU138" s="11">
        <f t="shared" si="188"/>
        <v>0.10560344827586207</v>
      </c>
      <c r="FV138" s="11">
        <f t="shared" si="189"/>
        <v>0.16594827586206898</v>
      </c>
      <c r="FW138" s="11">
        <f t="shared" si="190"/>
        <v>0.1939655172413793</v>
      </c>
      <c r="FX138" s="11">
        <f t="shared" si="191"/>
        <v>0.016163793103448277</v>
      </c>
      <c r="FY138" s="13">
        <f t="shared" si="209"/>
        <v>0.00754310344827586</v>
      </c>
      <c r="FZ138" s="13">
        <f>SUM(FS138:FY138)</f>
        <v>1</v>
      </c>
      <c r="GA138" s="80"/>
      <c r="GB138" s="12">
        <f t="shared" si="192"/>
        <v>-0.02396551724137931</v>
      </c>
      <c r="GC138" s="11">
        <f t="shared" si="193"/>
        <v>-0.02517241379310345</v>
      </c>
      <c r="GD138" s="11">
        <f t="shared" si="194"/>
        <v>-0.0022701149425287358</v>
      </c>
      <c r="GE138" s="13">
        <f t="shared" si="195"/>
        <v>-0.051408045977011485</v>
      </c>
      <c r="GF138" s="11">
        <f t="shared" si="196"/>
        <v>0.012183908045976993</v>
      </c>
      <c r="GG138" s="11">
        <f t="shared" si="197"/>
        <v>0.0022701149425287392</v>
      </c>
      <c r="GH138" s="11">
        <f t="shared" si="198"/>
        <v>-0.022385057471264347</v>
      </c>
      <c r="GI138" s="11">
        <f t="shared" si="199"/>
        <v>0.04229885057471264</v>
      </c>
      <c r="GJ138" s="11">
        <f t="shared" si="200"/>
        <v>0.01449712643678161</v>
      </c>
      <c r="GK138" s="13">
        <f t="shared" si="201"/>
        <v>0.0025431034482759664</v>
      </c>
      <c r="GL138" s="14"/>
      <c r="GM138" s="6"/>
      <c r="GN138" s="13">
        <f t="shared" si="210"/>
        <v>-0.026235632183908047</v>
      </c>
      <c r="GO138" s="13">
        <v>-0.02517241379310345</v>
      </c>
      <c r="GP138" s="13">
        <f t="shared" si="211"/>
        <v>-0.0514080459770115</v>
      </c>
    </row>
    <row r="139" spans="62:134" ht="12" collapsed="1"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Y139" s="1"/>
      <c r="DN139" s="1"/>
      <c r="DZ139" s="1"/>
      <c r="EA139" s="1"/>
      <c r="EB139" s="1"/>
      <c r="EC139" s="1"/>
      <c r="ED139" s="1"/>
    </row>
    <row r="140" spans="5:134" ht="12">
      <c r="E140" s="98" t="s">
        <v>243</v>
      </c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Y140" s="1"/>
      <c r="DN140" s="1"/>
      <c r="DZ140" s="1"/>
      <c r="EA140" s="1"/>
      <c r="EB140" s="1"/>
      <c r="EC140" s="1"/>
      <c r="ED140" s="1"/>
    </row>
    <row r="141" spans="5:134" ht="12">
      <c r="E141" s="98" t="s">
        <v>246</v>
      </c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Y141" s="1"/>
      <c r="DN141" s="1"/>
      <c r="DZ141" s="1"/>
      <c r="EA141" s="1"/>
      <c r="EB141" s="1"/>
      <c r="EC141" s="1"/>
      <c r="ED141" s="1"/>
    </row>
    <row r="142" spans="5:134" ht="12">
      <c r="E142" s="98" t="s">
        <v>244</v>
      </c>
      <c r="AR142" s="1" t="e">
        <f>SUM(#REF!)</f>
        <v>#REF!</v>
      </c>
      <c r="BI142" s="1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Y142" s="3"/>
      <c r="DN142" s="3"/>
      <c r="DZ142" s="3"/>
      <c r="EA142" s="3"/>
      <c r="EB142" s="3"/>
      <c r="EC142" s="3"/>
      <c r="ED142" s="3"/>
    </row>
    <row r="143" spans="1:134" ht="12">
      <c r="A143" s="142"/>
      <c r="B143" s="99"/>
      <c r="C143" s="99"/>
      <c r="D143" s="99"/>
      <c r="E143" s="98" t="s">
        <v>245</v>
      </c>
      <c r="BI143" s="1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Y143" s="3"/>
      <c r="DN143" s="3"/>
      <c r="DZ143" s="3"/>
      <c r="EA143" s="3"/>
      <c r="EB143" s="1"/>
      <c r="EC143" s="3"/>
      <c r="ED143" s="3"/>
    </row>
    <row r="144" spans="61:134" ht="12">
      <c r="BI144" s="1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Y144" s="3"/>
      <c r="DN144" s="3"/>
      <c r="DZ144" s="3"/>
      <c r="EA144" s="3"/>
      <c r="EB144" s="3"/>
      <c r="EC144" s="3"/>
      <c r="ED144" s="3"/>
    </row>
    <row r="145" spans="62:134" ht="12"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Y145" s="3"/>
      <c r="DN145" s="3"/>
      <c r="DZ145" s="3"/>
      <c r="EA145" s="3"/>
      <c r="EB145" s="41"/>
      <c r="EC145" s="3"/>
      <c r="ED145" s="3"/>
    </row>
    <row r="146" spans="62:134" ht="12"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Y146" s="3"/>
      <c r="DN146" s="3"/>
      <c r="DZ146" s="3"/>
      <c r="EA146" s="3"/>
      <c r="EB146" s="3"/>
      <c r="EC146" s="3"/>
      <c r="ED146" s="3"/>
    </row>
    <row r="147" spans="62:134" ht="12"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Y147" s="3"/>
      <c r="DN147" s="3"/>
      <c r="DZ147" s="3"/>
      <c r="EA147" s="3"/>
      <c r="EB147" s="3"/>
      <c r="EC147" s="3"/>
      <c r="ED147" s="3"/>
    </row>
    <row r="148" spans="62:134" ht="12"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Y148" s="3"/>
      <c r="DN148" s="3"/>
      <c r="DZ148" s="3"/>
      <c r="EA148" s="3"/>
      <c r="EB148" s="3"/>
      <c r="EC148" s="3"/>
      <c r="ED148" s="3"/>
    </row>
    <row r="149" spans="62:134" ht="12"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Y149" s="3"/>
      <c r="DN149" s="3"/>
      <c r="DZ149" s="3"/>
      <c r="EA149" s="3"/>
      <c r="EB149" s="3"/>
      <c r="EC149" s="3"/>
      <c r="ED149" s="3"/>
    </row>
    <row r="150" spans="62:134" ht="12"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Y150" s="3"/>
      <c r="DN150" s="3"/>
      <c r="DZ150" s="3"/>
      <c r="EA150" s="3"/>
      <c r="EB150" s="3"/>
      <c r="EC150" s="3"/>
      <c r="ED150" s="3"/>
    </row>
    <row r="151" spans="62:134" ht="12"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Y151" s="3"/>
      <c r="DN151" s="3"/>
      <c r="DZ151" s="3"/>
      <c r="EA151" s="3"/>
      <c r="EB151" s="3"/>
      <c r="EC151" s="3"/>
      <c r="ED151" s="3"/>
    </row>
    <row r="152" spans="62:134" ht="12"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Y152" s="3"/>
      <c r="DN152" s="3"/>
      <c r="DZ152" s="3"/>
      <c r="EA152" s="3"/>
      <c r="EB152" s="3"/>
      <c r="EC152" s="3"/>
      <c r="ED152" s="3"/>
    </row>
    <row r="153" spans="62:134" ht="12"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Y153" s="3"/>
      <c r="DN153" s="3"/>
      <c r="DZ153" s="3"/>
      <c r="EA153" s="3"/>
      <c r="EB153" s="3"/>
      <c r="EC153" s="3"/>
      <c r="ED153" s="3"/>
    </row>
    <row r="154" spans="62:134" ht="12"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Y154" s="3"/>
      <c r="DN154" s="3"/>
      <c r="DZ154" s="3"/>
      <c r="EA154" s="3"/>
      <c r="EB154" s="3"/>
      <c r="EC154" s="3"/>
      <c r="ED154" s="3"/>
    </row>
    <row r="155" spans="62:134" ht="12"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Y155" s="3"/>
      <c r="DN155" s="3"/>
      <c r="DZ155" s="3"/>
      <c r="EA155" s="3"/>
      <c r="EB155" s="3"/>
      <c r="EC155" s="3"/>
      <c r="ED155" s="3"/>
    </row>
    <row r="156" spans="62:134" ht="12"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Y156" s="3"/>
      <c r="DN156" s="3"/>
      <c r="DZ156" s="3"/>
      <c r="EA156" s="3"/>
      <c r="EB156" s="3"/>
      <c r="EC156" s="3"/>
      <c r="ED156" s="3"/>
    </row>
    <row r="157" spans="62:134" ht="12"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Y157" s="3"/>
      <c r="DN157" s="3"/>
      <c r="DZ157" s="3"/>
      <c r="EA157" s="3"/>
      <c r="EB157" s="3"/>
      <c r="EC157" s="3"/>
      <c r="ED157" s="3"/>
    </row>
    <row r="158" spans="62:134" ht="12"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Y158" s="3"/>
      <c r="DN158" s="3"/>
      <c r="DZ158" s="3"/>
      <c r="EA158" s="3"/>
      <c r="EB158" s="3"/>
      <c r="EC158" s="3"/>
      <c r="ED158" s="3"/>
    </row>
    <row r="159" spans="62:134" ht="12"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Y159" s="3"/>
      <c r="DN159" s="3"/>
      <c r="DZ159" s="3"/>
      <c r="EA159" s="3"/>
      <c r="EB159" s="3"/>
      <c r="EC159" s="3"/>
      <c r="ED159" s="3"/>
    </row>
    <row r="160" spans="62:134" ht="12"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Y160" s="3"/>
      <c r="DN160" s="3"/>
      <c r="DZ160" s="3"/>
      <c r="EA160" s="3"/>
      <c r="EB160" s="3"/>
      <c r="EC160" s="3"/>
      <c r="ED160" s="3"/>
    </row>
    <row r="161" spans="62:134" ht="12"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Y161" s="3"/>
      <c r="DN161" s="3"/>
      <c r="DZ161" s="3"/>
      <c r="EA161" s="3"/>
      <c r="EB161" s="3"/>
      <c r="EC161" s="3"/>
      <c r="ED161" s="3"/>
    </row>
    <row r="162" spans="62:134" ht="12"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Y162" s="3"/>
      <c r="DN162" s="3"/>
      <c r="DZ162" s="3"/>
      <c r="EA162" s="3"/>
      <c r="EB162" s="3"/>
      <c r="EC162" s="3"/>
      <c r="ED162" s="3"/>
    </row>
    <row r="163" spans="62:134" ht="12"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Y163" s="3"/>
      <c r="DN163" s="3"/>
      <c r="DZ163" s="3"/>
      <c r="EA163" s="3"/>
      <c r="EB163" s="3"/>
      <c r="EC163" s="3"/>
      <c r="ED163" s="3"/>
    </row>
    <row r="164" spans="62:134" ht="12"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Y164" s="3"/>
      <c r="DN164" s="3"/>
      <c r="DZ164" s="3"/>
      <c r="EA164" s="3"/>
      <c r="EB164" s="3"/>
      <c r="EC164" s="3"/>
      <c r="ED164" s="3"/>
    </row>
    <row r="165" spans="62:134" ht="12"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Y165" s="3"/>
      <c r="DN165" s="3"/>
      <c r="DZ165" s="3"/>
      <c r="EA165" s="3"/>
      <c r="EB165" s="3"/>
      <c r="EC165" s="3"/>
      <c r="ED165" s="3"/>
    </row>
    <row r="166" spans="62:134" ht="12"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Y166" s="3"/>
      <c r="DN166" s="3"/>
      <c r="DZ166" s="3"/>
      <c r="EA166" s="3"/>
      <c r="EB166" s="3"/>
      <c r="EC166" s="3"/>
      <c r="ED166" s="3"/>
    </row>
    <row r="167" spans="62:134" ht="12"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Y167" s="3"/>
      <c r="DN167" s="3"/>
      <c r="DZ167" s="3"/>
      <c r="EA167" s="3"/>
      <c r="EB167" s="3"/>
      <c r="EC167" s="3"/>
      <c r="ED167" s="3"/>
    </row>
    <row r="168" spans="62:134" ht="12"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Y168" s="3"/>
      <c r="DN168" s="3"/>
      <c r="DZ168" s="3"/>
      <c r="EA168" s="3"/>
      <c r="EB168" s="3"/>
      <c r="EC168" s="3"/>
      <c r="ED168" s="3"/>
    </row>
    <row r="169" spans="62:134" ht="12"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Y169" s="3"/>
      <c r="DN169" s="3"/>
      <c r="DZ169" s="3"/>
      <c r="EA169" s="3"/>
      <c r="EB169" s="3"/>
      <c r="EC169" s="3"/>
      <c r="ED169" s="3"/>
    </row>
    <row r="170" spans="62:134" ht="12"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Y170" s="3"/>
      <c r="DN170" s="3"/>
      <c r="DZ170" s="3"/>
      <c r="EA170" s="3"/>
      <c r="EB170" s="3"/>
      <c r="EC170" s="3"/>
      <c r="ED170" s="3"/>
    </row>
    <row r="171" spans="62:134" ht="12"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Y171" s="3"/>
      <c r="DN171" s="3"/>
      <c r="DZ171" s="3"/>
      <c r="EA171" s="3"/>
      <c r="EB171" s="3"/>
      <c r="EC171" s="3"/>
      <c r="ED171" s="3"/>
    </row>
    <row r="172" spans="62:134" ht="12"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Y172" s="3"/>
      <c r="DN172" s="3"/>
      <c r="DZ172" s="3"/>
      <c r="EA172" s="3"/>
      <c r="EB172" s="3"/>
      <c r="EC172" s="3"/>
      <c r="ED172" s="3"/>
    </row>
    <row r="173" spans="62:134" ht="12"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Y173" s="3"/>
      <c r="DN173" s="3"/>
      <c r="DZ173" s="3"/>
      <c r="EA173" s="3"/>
      <c r="EB173" s="3"/>
      <c r="EC173" s="3"/>
      <c r="ED173" s="3"/>
    </row>
    <row r="174" spans="62:134" ht="12"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Y174" s="3"/>
      <c r="DN174" s="3"/>
      <c r="DZ174" s="3"/>
      <c r="EA174" s="3"/>
      <c r="EB174" s="3"/>
      <c r="EC174" s="3"/>
      <c r="ED174" s="3"/>
    </row>
    <row r="175" spans="62:134" ht="12"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Y175" s="3"/>
      <c r="DN175" s="3"/>
      <c r="DZ175" s="3"/>
      <c r="EA175" s="3"/>
      <c r="EB175" s="3"/>
      <c r="EC175" s="3"/>
      <c r="ED175" s="3"/>
    </row>
  </sheetData>
  <autoFilter ref="A2:D138"/>
  <mergeCells count="2">
    <mergeCell ref="E1:F1"/>
    <mergeCell ref="DS1:DY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Q53" sqref="Q53"/>
    </sheetView>
  </sheetViews>
  <sheetFormatPr defaultColWidth="9.140625" defaultRowHeight="12.75"/>
  <cols>
    <col min="1" max="1" width="13.57421875" style="111" customWidth="1"/>
    <col min="2" max="4" width="7.00390625" style="111" customWidth="1"/>
    <col min="5" max="7" width="7.421875" style="111" customWidth="1"/>
    <col min="8" max="16384" width="9.140625" style="111" customWidth="1"/>
  </cols>
  <sheetData>
    <row r="1" spans="1:7" ht="12">
      <c r="A1" s="113" t="s">
        <v>270</v>
      </c>
      <c r="B1" s="119">
        <v>2010</v>
      </c>
      <c r="C1" s="114">
        <v>2012</v>
      </c>
      <c r="D1" s="115">
        <v>2014</v>
      </c>
      <c r="E1" s="119">
        <v>2010</v>
      </c>
      <c r="F1" s="114">
        <v>2014</v>
      </c>
      <c r="G1" s="121">
        <v>2014</v>
      </c>
    </row>
    <row r="2" spans="1:7" ht="12">
      <c r="A2" s="133"/>
      <c r="B2" s="128"/>
      <c r="C2" s="129"/>
      <c r="D2" s="130"/>
      <c r="E2" s="128" t="s">
        <v>260</v>
      </c>
      <c r="F2" s="129" t="s">
        <v>259</v>
      </c>
      <c r="G2" s="131" t="s">
        <v>260</v>
      </c>
    </row>
    <row r="3" spans="1:7" ht="12">
      <c r="A3" s="116" t="s">
        <v>7</v>
      </c>
      <c r="B3" s="120">
        <v>0.12307905585960886</v>
      </c>
      <c r="C3" s="117">
        <v>0.0894660143518067</v>
      </c>
      <c r="D3" s="118">
        <v>0.058158661387375916</v>
      </c>
      <c r="E3" s="120">
        <f>C3-B3</f>
        <v>-0.03361304150780216</v>
      </c>
      <c r="F3" s="117">
        <f>D3-C3</f>
        <v>-0.03130735296443079</v>
      </c>
      <c r="G3" s="46">
        <f>D3-B3</f>
        <v>-0.06492039447223294</v>
      </c>
    </row>
    <row r="4" spans="1:7" ht="12">
      <c r="A4" s="116" t="s">
        <v>11</v>
      </c>
      <c r="B4" s="120">
        <v>0.27789940183984385</v>
      </c>
      <c r="C4" s="117">
        <v>0.28536380141299045</v>
      </c>
      <c r="D4" s="118">
        <v>0.32436684144059275</v>
      </c>
      <c r="E4" s="120">
        <f aca="true" t="shared" si="0" ref="E4:E12">C4-B4</f>
        <v>0.007464399573146596</v>
      </c>
      <c r="F4" s="117">
        <f aca="true" t="shared" si="1" ref="F4:F12">D4-C4</f>
        <v>0.0390030400276023</v>
      </c>
      <c r="G4" s="46">
        <f aca="true" t="shared" si="2" ref="G4:G12">D4-B4</f>
        <v>0.046467439600748894</v>
      </c>
    </row>
    <row r="5" spans="1:7" ht="12">
      <c r="A5" s="116" t="s">
        <v>12</v>
      </c>
      <c r="B5" s="120">
        <v>0.036798603626948756</v>
      </c>
      <c r="C5" s="117"/>
      <c r="D5" s="118">
        <v>0.006818030756723669</v>
      </c>
      <c r="E5" s="120">
        <f t="shared" si="0"/>
        <v>-0.036798603626948756</v>
      </c>
      <c r="F5" s="117">
        <f t="shared" si="1"/>
        <v>0.006818030756723669</v>
      </c>
      <c r="G5" s="46">
        <f t="shared" si="2"/>
        <v>-0.029980572870225087</v>
      </c>
    </row>
    <row r="6" spans="1:7" ht="12">
      <c r="A6" s="8" t="s">
        <v>247</v>
      </c>
      <c r="B6" s="12">
        <v>0.43921689836358835</v>
      </c>
      <c r="C6" s="11">
        <v>0.3748298157647971</v>
      </c>
      <c r="D6" s="132">
        <v>0.3893435335846923</v>
      </c>
      <c r="E6" s="12">
        <f t="shared" si="0"/>
        <v>-0.06438708259879122</v>
      </c>
      <c r="F6" s="11">
        <f t="shared" si="1"/>
        <v>0.014513717819895189</v>
      </c>
      <c r="G6" s="13">
        <f t="shared" si="2"/>
        <v>-0.049873364778896034</v>
      </c>
    </row>
    <row r="7" spans="1:7" ht="12">
      <c r="A7" s="116" t="s">
        <v>17</v>
      </c>
      <c r="B7" s="120">
        <v>0.13638194631334377</v>
      </c>
      <c r="C7" s="117">
        <v>0.14569823374974247</v>
      </c>
      <c r="D7" s="118">
        <v>0.1548919622630372</v>
      </c>
      <c r="E7" s="120">
        <f t="shared" si="0"/>
        <v>0.009316287436398701</v>
      </c>
      <c r="F7" s="117">
        <f t="shared" si="1"/>
        <v>0.009193728513294724</v>
      </c>
      <c r="G7" s="46">
        <f t="shared" si="2"/>
        <v>0.018510015949693426</v>
      </c>
    </row>
    <row r="8" spans="1:7" ht="12">
      <c r="A8" s="116" t="s">
        <v>22</v>
      </c>
      <c r="B8" s="120">
        <v>0.14634708878863503</v>
      </c>
      <c r="C8" s="117"/>
      <c r="D8" s="118">
        <v>0.14048133175956015</v>
      </c>
      <c r="E8" s="120">
        <f t="shared" si="0"/>
        <v>-0.14634708878863503</v>
      </c>
      <c r="F8" s="117">
        <f t="shared" si="1"/>
        <v>0.14048133175956015</v>
      </c>
      <c r="G8" s="46">
        <f t="shared" si="2"/>
        <v>-0.005865757029074881</v>
      </c>
    </row>
    <row r="9" spans="1:7" ht="12">
      <c r="A9" s="116" t="s">
        <v>25</v>
      </c>
      <c r="B9" s="120">
        <v>0.17275750376609764</v>
      </c>
      <c r="C9" s="117">
        <v>0.2143882690855006</v>
      </c>
      <c r="D9" s="118">
        <v>0.18566980181543807</v>
      </c>
      <c r="E9" s="120">
        <f t="shared" si="0"/>
        <v>0.04163076531940296</v>
      </c>
      <c r="F9" s="117">
        <f t="shared" si="1"/>
        <v>-0.028718467270062525</v>
      </c>
      <c r="G9" s="46">
        <f t="shared" si="2"/>
        <v>0.012912298049340437</v>
      </c>
    </row>
    <row r="10" spans="1:7" ht="12">
      <c r="A10" s="116" t="s">
        <v>28</v>
      </c>
      <c r="B10" s="120">
        <v>0.06869603848708822</v>
      </c>
      <c r="C10" s="117"/>
      <c r="D10" s="118">
        <v>0.08604626442028862</v>
      </c>
      <c r="E10" s="120">
        <f t="shared" si="0"/>
        <v>-0.06869603848708822</v>
      </c>
      <c r="F10" s="117">
        <f t="shared" si="1"/>
        <v>0.08604626442028862</v>
      </c>
      <c r="G10" s="46">
        <f t="shared" si="2"/>
        <v>0.017350225933200403</v>
      </c>
    </row>
    <row r="11" spans="1:7" ht="12">
      <c r="A11" s="116" t="s">
        <v>31</v>
      </c>
      <c r="B11" s="120">
        <v>0.01356584510195166</v>
      </c>
      <c r="C11" s="117">
        <v>0.020637167821512266</v>
      </c>
      <c r="D11" s="118">
        <v>0.028364869984947735</v>
      </c>
      <c r="E11" s="120">
        <f t="shared" si="0"/>
        <v>0.007071322719560605</v>
      </c>
      <c r="F11" s="117">
        <f t="shared" si="1"/>
        <v>0.0077277021634354695</v>
      </c>
      <c r="G11" s="46">
        <f t="shared" si="2"/>
        <v>0.014799024882996075</v>
      </c>
    </row>
    <row r="12" spans="1:7" ht="12">
      <c r="A12" s="116" t="s">
        <v>39</v>
      </c>
      <c r="B12" s="120">
        <f>100%-SUM(B6:B11)</f>
        <v>0.02303467917929536</v>
      </c>
      <c r="C12" s="117">
        <f>100%-SUM(C6:C11)</f>
        <v>0.2444465135784476</v>
      </c>
      <c r="D12" s="118">
        <v>0.0152022361720359</v>
      </c>
      <c r="E12" s="120">
        <f t="shared" si="0"/>
        <v>0.22141183439915224</v>
      </c>
      <c r="F12" s="117">
        <f t="shared" si="1"/>
        <v>-0.2292442774064117</v>
      </c>
      <c r="G12" s="46">
        <f t="shared" si="2"/>
        <v>-0.007832443007259458</v>
      </c>
    </row>
    <row r="13" spans="1:7" ht="12">
      <c r="A13" s="122" t="s">
        <v>248</v>
      </c>
      <c r="B13" s="123">
        <v>1</v>
      </c>
      <c r="C13" s="124">
        <v>1</v>
      </c>
      <c r="D13" s="125">
        <v>1</v>
      </c>
      <c r="E13" s="122"/>
      <c r="F13" s="126"/>
      <c r="G13" s="127"/>
    </row>
    <row r="16" spans="1:7" ht="12">
      <c r="A16" s="113" t="s">
        <v>262</v>
      </c>
      <c r="B16" s="119">
        <v>2010</v>
      </c>
      <c r="C16" s="114">
        <v>2012</v>
      </c>
      <c r="D16" s="115">
        <v>2014</v>
      </c>
      <c r="E16" s="119">
        <v>2010</v>
      </c>
      <c r="F16" s="114">
        <v>2014</v>
      </c>
      <c r="G16" s="121">
        <v>2014</v>
      </c>
    </row>
    <row r="17" spans="1:7" ht="12">
      <c r="A17" s="133" t="s">
        <v>261</v>
      </c>
      <c r="B17" s="128"/>
      <c r="C17" s="129"/>
      <c r="D17" s="130"/>
      <c r="E17" s="128" t="s">
        <v>260</v>
      </c>
      <c r="F17" s="129" t="s">
        <v>259</v>
      </c>
      <c r="G17" s="131" t="s">
        <v>260</v>
      </c>
    </row>
    <row r="18" spans="1:7" ht="12">
      <c r="A18" s="116" t="s">
        <v>7</v>
      </c>
      <c r="B18" s="120">
        <v>0.16148048408019836</v>
      </c>
      <c r="C18" s="117">
        <v>0.10860745842207453</v>
      </c>
      <c r="D18" s="118">
        <v>0.07</v>
      </c>
      <c r="E18" s="120">
        <f>C18-B18</f>
        <v>-0.05287302565812382</v>
      </c>
      <c r="F18" s="117">
        <f>D18-C18</f>
        <v>-0.038607458422074525</v>
      </c>
      <c r="G18" s="46">
        <f>D18-B18</f>
        <v>-0.09148048408019835</v>
      </c>
    </row>
    <row r="19" spans="1:7" ht="12">
      <c r="A19" s="116" t="s">
        <v>11</v>
      </c>
      <c r="B19" s="120">
        <v>0.30709407744334427</v>
      </c>
      <c r="C19" s="117">
        <v>0.3589137173225825</v>
      </c>
      <c r="D19" s="118">
        <v>0.3938</v>
      </c>
      <c r="E19" s="120">
        <f aca="true" t="shared" si="3" ref="E19:E27">C19-B19</f>
        <v>0.05181963987923821</v>
      </c>
      <c r="F19" s="117">
        <f aca="true" t="shared" si="4" ref="F19:F27">D19-C19</f>
        <v>0.0348862826774175</v>
      </c>
      <c r="G19" s="46">
        <f aca="true" t="shared" si="5" ref="G19:G27">D19-B19</f>
        <v>0.08670592255665571</v>
      </c>
    </row>
    <row r="20" spans="1:7" ht="12">
      <c r="A20" s="116" t="s">
        <v>12</v>
      </c>
      <c r="B20" s="120">
        <v>0.022880324617627366</v>
      </c>
      <c r="C20" s="117"/>
      <c r="D20" s="118"/>
      <c r="E20" s="120">
        <f t="shared" si="3"/>
        <v>-0.022880324617627366</v>
      </c>
      <c r="F20" s="117">
        <f t="shared" si="4"/>
        <v>0</v>
      </c>
      <c r="G20" s="46">
        <f t="shared" si="5"/>
        <v>-0.022880324617627366</v>
      </c>
    </row>
    <row r="21" spans="1:7" ht="12">
      <c r="A21" s="8" t="s">
        <v>247</v>
      </c>
      <c r="B21" s="12">
        <v>0.49145488614117</v>
      </c>
      <c r="C21" s="11">
        <f>SUM(C18:C20)</f>
        <v>0.467521175744657</v>
      </c>
      <c r="D21" s="132">
        <f>SUM(D18:D20)</f>
        <v>0.4638</v>
      </c>
      <c r="E21" s="12">
        <f t="shared" si="3"/>
        <v>-0.023933710396512986</v>
      </c>
      <c r="F21" s="11">
        <f t="shared" si="4"/>
        <v>-0.0037211757446570237</v>
      </c>
      <c r="G21" s="13">
        <f t="shared" si="5"/>
        <v>-0.02765488614117001</v>
      </c>
    </row>
    <row r="22" spans="1:7" ht="12">
      <c r="A22" s="116" t="s">
        <v>17</v>
      </c>
      <c r="B22" s="120">
        <v>0.11032383308611161</v>
      </c>
      <c r="C22" s="117">
        <v>0.10109981778273984</v>
      </c>
      <c r="D22" s="118">
        <v>0.1024</v>
      </c>
      <c r="E22" s="120">
        <f t="shared" si="3"/>
        <v>-0.009224015303371774</v>
      </c>
      <c r="F22" s="117">
        <f t="shared" si="4"/>
        <v>0.0013001822172601651</v>
      </c>
      <c r="G22" s="46">
        <f t="shared" si="5"/>
        <v>-0.007923833086111609</v>
      </c>
    </row>
    <row r="23" spans="1:7" ht="12">
      <c r="A23" s="116" t="s">
        <v>22</v>
      </c>
      <c r="B23" s="120">
        <v>0.1432024973955055</v>
      </c>
      <c r="C23" s="117">
        <v>0.12825688471817848</v>
      </c>
      <c r="D23" s="118">
        <v>0.1157</v>
      </c>
      <c r="E23" s="120">
        <f t="shared" si="3"/>
        <v>-0.014945612677327025</v>
      </c>
      <c r="F23" s="117">
        <f t="shared" si="4"/>
        <v>-0.01255688471817848</v>
      </c>
      <c r="G23" s="46">
        <f t="shared" si="5"/>
        <v>-0.027502497395505504</v>
      </c>
    </row>
    <row r="24" spans="1:7" ht="12">
      <c r="A24" s="116" t="s">
        <v>25</v>
      </c>
      <c r="B24" s="120">
        <v>0.15532092298541667</v>
      </c>
      <c r="C24" s="117">
        <v>0.16759554644368727</v>
      </c>
      <c r="D24" s="118">
        <v>0.1609</v>
      </c>
      <c r="E24" s="120">
        <f t="shared" si="3"/>
        <v>0.0122746234582706</v>
      </c>
      <c r="F24" s="117">
        <f t="shared" si="4"/>
        <v>-0.006695546443687278</v>
      </c>
      <c r="G24" s="46">
        <f t="shared" si="5"/>
        <v>0.005579077014583322</v>
      </c>
    </row>
    <row r="25" spans="1:7" ht="12">
      <c r="A25" s="116" t="s">
        <v>28</v>
      </c>
      <c r="B25" s="120">
        <v>0.07691605955945272</v>
      </c>
      <c r="C25" s="117">
        <v>0.09265937676992311</v>
      </c>
      <c r="D25" s="118">
        <v>0.0985</v>
      </c>
      <c r="E25" s="120">
        <f t="shared" si="3"/>
        <v>0.015743317210470398</v>
      </c>
      <c r="F25" s="117">
        <f t="shared" si="4"/>
        <v>0.005840623230076891</v>
      </c>
      <c r="G25" s="46">
        <f t="shared" si="5"/>
        <v>0.02158394044054729</v>
      </c>
    </row>
    <row r="26" spans="1:7" ht="12">
      <c r="A26" s="116" t="s">
        <v>31</v>
      </c>
      <c r="B26" s="120">
        <v>0.020190077925016103</v>
      </c>
      <c r="C26" s="117">
        <v>0.03381966824515912</v>
      </c>
      <c r="D26" s="118">
        <v>0.0452</v>
      </c>
      <c r="E26" s="120">
        <f t="shared" si="3"/>
        <v>0.013629590320143017</v>
      </c>
      <c r="F26" s="117">
        <f t="shared" si="4"/>
        <v>0.011380331754840878</v>
      </c>
      <c r="G26" s="46">
        <f t="shared" si="5"/>
        <v>0.025009922074983894</v>
      </c>
    </row>
    <row r="27" spans="1:7" ht="12">
      <c r="A27" s="116" t="s">
        <v>39</v>
      </c>
      <c r="B27" s="120">
        <f>100%-SUM(B21:B26)</f>
        <v>0.002591722907327343</v>
      </c>
      <c r="C27" s="117">
        <f>100%-SUM(C21:C26)</f>
        <v>0.009047530295655193</v>
      </c>
      <c r="D27" s="118">
        <f>100%-SUM(D21:D26)</f>
        <v>0.013499999999999956</v>
      </c>
      <c r="E27" s="120">
        <f t="shared" si="3"/>
        <v>0.00645580738832785</v>
      </c>
      <c r="F27" s="117">
        <f t="shared" si="4"/>
        <v>0.004452469704344764</v>
      </c>
      <c r="G27" s="46">
        <f t="shared" si="5"/>
        <v>0.010908277092672614</v>
      </c>
    </row>
    <row r="28" spans="1:7" s="112" customFormat="1" ht="12">
      <c r="A28" s="122" t="s">
        <v>248</v>
      </c>
      <c r="B28" s="123">
        <v>1</v>
      </c>
      <c r="C28" s="124">
        <v>1</v>
      </c>
      <c r="D28" s="125">
        <v>1</v>
      </c>
      <c r="E28" s="122"/>
      <c r="F28" s="126"/>
      <c r="G28" s="127"/>
    </row>
    <row r="32" spans="1:7" ht="12">
      <c r="A32" s="113" t="s">
        <v>263</v>
      </c>
      <c r="B32" s="119">
        <v>2010</v>
      </c>
      <c r="C32" s="114">
        <v>2012</v>
      </c>
      <c r="D32" s="115">
        <v>2014</v>
      </c>
      <c r="E32" s="119">
        <v>2012</v>
      </c>
      <c r="F32" s="114">
        <v>2014</v>
      </c>
      <c r="G32" s="121">
        <v>2014</v>
      </c>
    </row>
    <row r="33" spans="1:7" ht="12">
      <c r="A33" s="133" t="s">
        <v>261</v>
      </c>
      <c r="B33" s="128"/>
      <c r="C33" s="129"/>
      <c r="D33" s="130"/>
      <c r="E33" s="128" t="s">
        <v>260</v>
      </c>
      <c r="F33" s="129" t="s">
        <v>259</v>
      </c>
      <c r="G33" s="131" t="s">
        <v>260</v>
      </c>
    </row>
    <row r="34" spans="1:7" ht="12">
      <c r="A34" s="116" t="s">
        <v>7</v>
      </c>
      <c r="B34" s="120">
        <v>0.18564935511048275</v>
      </c>
      <c r="C34" s="117">
        <v>0.11614951914353112</v>
      </c>
      <c r="D34" s="118">
        <v>0.0771</v>
      </c>
      <c r="E34" s="120">
        <f>C34-B34</f>
        <v>-0.06949983596695163</v>
      </c>
      <c r="F34" s="117">
        <f>D34-C34</f>
        <v>-0.03904951914353112</v>
      </c>
      <c r="G34" s="46">
        <f>D34-B34</f>
        <v>-0.10854935511048275</v>
      </c>
    </row>
    <row r="35" spans="1:7" ht="12">
      <c r="A35" s="116" t="s">
        <v>11</v>
      </c>
      <c r="B35" s="120">
        <v>0.2536637751799797</v>
      </c>
      <c r="C35" s="117">
        <v>0.3469134458356015</v>
      </c>
      <c r="D35" s="118">
        <v>0.3436</v>
      </c>
      <c r="E35" s="120">
        <f aca="true" t="shared" si="6" ref="E35:E43">C35-B35</f>
        <v>0.09324967065562184</v>
      </c>
      <c r="F35" s="117">
        <f aca="true" t="shared" si="7" ref="F35:F43">D35-C35</f>
        <v>-0.003313445835601503</v>
      </c>
      <c r="G35" s="46">
        <f aca="true" t="shared" si="8" ref="G35:G43">D35-B35</f>
        <v>0.08993622482002034</v>
      </c>
    </row>
    <row r="36" spans="1:7" ht="12">
      <c r="A36" s="116" t="s">
        <v>12</v>
      </c>
      <c r="B36" s="120">
        <v>0.017171742738439175</v>
      </c>
      <c r="C36" s="117"/>
      <c r="D36" s="118"/>
      <c r="E36" s="120">
        <f t="shared" si="6"/>
        <v>-0.017171742738439175</v>
      </c>
      <c r="F36" s="117">
        <f t="shared" si="7"/>
        <v>0</v>
      </c>
      <c r="G36" s="46">
        <f t="shared" si="8"/>
        <v>-0.017171742738439175</v>
      </c>
    </row>
    <row r="37" spans="1:7" ht="12">
      <c r="A37" s="8" t="s">
        <v>247</v>
      </c>
      <c r="B37" s="12">
        <v>0.4564848730289016</v>
      </c>
      <c r="C37" s="11">
        <f>SUM(C34:C36)</f>
        <v>0.46306296497913263</v>
      </c>
      <c r="D37" s="132">
        <f>SUM(D34:D36)</f>
        <v>0.4207</v>
      </c>
      <c r="E37" s="12">
        <f t="shared" si="6"/>
        <v>0.006578091950231013</v>
      </c>
      <c r="F37" s="11">
        <f t="shared" si="7"/>
        <v>-0.04236296497913261</v>
      </c>
      <c r="G37" s="13">
        <f t="shared" si="8"/>
        <v>-0.0357848730289016</v>
      </c>
    </row>
    <row r="38" spans="1:7" ht="12">
      <c r="A38" s="116" t="s">
        <v>17</v>
      </c>
      <c r="B38" s="120">
        <v>0.09753072581257526</v>
      </c>
      <c r="C38" s="117">
        <v>0.0783306115042642</v>
      </c>
      <c r="D38" s="118">
        <v>0.088</v>
      </c>
      <c r="E38" s="120">
        <f t="shared" si="6"/>
        <v>-0.01920011430831106</v>
      </c>
      <c r="F38" s="117">
        <f t="shared" si="7"/>
        <v>0.0096693884957358</v>
      </c>
      <c r="G38" s="46">
        <f t="shared" si="8"/>
        <v>-0.00953072581257526</v>
      </c>
    </row>
    <row r="39" spans="1:7" ht="12">
      <c r="A39" s="116" t="s">
        <v>22</v>
      </c>
      <c r="B39" s="120">
        <v>0.1970465614932076</v>
      </c>
      <c r="C39" s="117">
        <v>0.18569043730720378</v>
      </c>
      <c r="D39" s="118">
        <v>0.1646</v>
      </c>
      <c r="E39" s="120">
        <f t="shared" si="6"/>
        <v>-0.011356124186003819</v>
      </c>
      <c r="F39" s="117">
        <f t="shared" si="7"/>
        <v>-0.02109043730720378</v>
      </c>
      <c r="G39" s="46">
        <f t="shared" si="8"/>
        <v>-0.0324465614932076</v>
      </c>
    </row>
    <row r="40" spans="1:7" ht="12">
      <c r="A40" s="116" t="s">
        <v>25</v>
      </c>
      <c r="B40" s="120">
        <v>0.09347010945223262</v>
      </c>
      <c r="C40" s="117">
        <v>0.05851206677553983</v>
      </c>
      <c r="D40" s="118">
        <v>0.0865</v>
      </c>
      <c r="E40" s="120">
        <f t="shared" si="6"/>
        <v>-0.034958042676692794</v>
      </c>
      <c r="F40" s="117">
        <f t="shared" si="7"/>
        <v>0.027987933224460165</v>
      </c>
      <c r="G40" s="46">
        <f t="shared" si="8"/>
        <v>-0.0069701094522326285</v>
      </c>
    </row>
    <row r="41" spans="1:7" ht="12">
      <c r="A41" s="116" t="s">
        <v>264</v>
      </c>
      <c r="B41" s="120">
        <v>0.11091304206335718</v>
      </c>
      <c r="C41" s="117">
        <v>0.12195245871892578</v>
      </c>
      <c r="D41" s="118">
        <v>0.1384</v>
      </c>
      <c r="E41" s="120">
        <f t="shared" si="6"/>
        <v>0.011039416655568596</v>
      </c>
      <c r="F41" s="117">
        <f t="shared" si="7"/>
        <v>0.016447541281074216</v>
      </c>
      <c r="G41" s="46">
        <f t="shared" si="8"/>
        <v>0.02748695793664281</v>
      </c>
    </row>
    <row r="42" spans="1:7" ht="12">
      <c r="A42" s="116" t="s">
        <v>31</v>
      </c>
      <c r="B42" s="120">
        <v>0.04134380005713067</v>
      </c>
      <c r="C42" s="117">
        <v>0.08099437488659046</v>
      </c>
      <c r="D42" s="118">
        <v>0.0885</v>
      </c>
      <c r="E42" s="120">
        <f t="shared" si="6"/>
        <v>0.03965057482945979</v>
      </c>
      <c r="F42" s="117">
        <f t="shared" si="7"/>
        <v>0.007505625113409534</v>
      </c>
      <c r="G42" s="46">
        <f t="shared" si="8"/>
        <v>0.04715619994286933</v>
      </c>
    </row>
    <row r="43" spans="1:7" ht="12">
      <c r="A43" s="116" t="s">
        <v>39</v>
      </c>
      <c r="B43" s="120">
        <f>100%-SUM(B37:B42)</f>
        <v>0.0032108880925949546</v>
      </c>
      <c r="C43" s="117">
        <f>100%-SUM(C37:C42)</f>
        <v>0.011457085828343372</v>
      </c>
      <c r="D43" s="118">
        <f>100%-SUM(D37:D42)</f>
        <v>0.013299999999999979</v>
      </c>
      <c r="E43" s="120">
        <f t="shared" si="6"/>
        <v>0.008246197735748417</v>
      </c>
      <c r="F43" s="117">
        <f t="shared" si="7"/>
        <v>0.0018429141716566066</v>
      </c>
      <c r="G43" s="46">
        <f t="shared" si="8"/>
        <v>0.010089111907405024</v>
      </c>
    </row>
    <row r="44" spans="1:7" ht="12">
      <c r="A44" s="122" t="s">
        <v>248</v>
      </c>
      <c r="B44" s="123">
        <v>1</v>
      </c>
      <c r="C44" s="124">
        <v>1</v>
      </c>
      <c r="D44" s="125">
        <v>1</v>
      </c>
      <c r="E44" s="122"/>
      <c r="F44" s="126"/>
      <c r="G44" s="127"/>
    </row>
    <row r="47" spans="1:7" ht="12">
      <c r="A47" s="113" t="s">
        <v>263</v>
      </c>
      <c r="B47" s="119">
        <v>2010</v>
      </c>
      <c r="C47" s="114">
        <v>2012</v>
      </c>
      <c r="D47" s="115">
        <v>2014</v>
      </c>
      <c r="E47" s="119">
        <v>2012</v>
      </c>
      <c r="F47" s="114">
        <v>2014</v>
      </c>
      <c r="G47" s="121">
        <v>2014</v>
      </c>
    </row>
    <row r="48" spans="1:7" ht="12">
      <c r="A48" s="133" t="s">
        <v>265</v>
      </c>
      <c r="B48" s="128"/>
      <c r="C48" s="129"/>
      <c r="D48" s="130"/>
      <c r="E48" s="128" t="s">
        <v>260</v>
      </c>
      <c r="F48" s="129" t="s">
        <v>259</v>
      </c>
      <c r="G48" s="131" t="s">
        <v>260</v>
      </c>
    </row>
    <row r="49" spans="1:7" ht="12">
      <c r="A49" s="116" t="s">
        <v>7</v>
      </c>
      <c r="B49" s="120">
        <v>0.14779987944544906</v>
      </c>
      <c r="C49" s="117">
        <v>0.10231513835814016</v>
      </c>
      <c r="D49" s="118">
        <v>0.0614</v>
      </c>
      <c r="E49" s="120">
        <f>C49-B49</f>
        <v>-0.045484741087308905</v>
      </c>
      <c r="F49" s="117">
        <f>D49-C49</f>
        <v>-0.04091513835814015</v>
      </c>
      <c r="G49" s="46">
        <f>D49-B49</f>
        <v>-0.08639987944544905</v>
      </c>
    </row>
    <row r="50" spans="1:7" ht="12">
      <c r="A50" s="116" t="s">
        <v>11</v>
      </c>
      <c r="B50" s="120">
        <v>0.2673598553345389</v>
      </c>
      <c r="C50" s="117">
        <v>0.29357798165137616</v>
      </c>
      <c r="D50" s="118">
        <v>0.3335</v>
      </c>
      <c r="E50" s="120">
        <f aca="true" t="shared" si="9" ref="E50:E58">C50-B50</f>
        <v>0.026218126316837287</v>
      </c>
      <c r="F50" s="117">
        <f aca="true" t="shared" si="10" ref="F50:F58">D50-C50</f>
        <v>0.039922018348623856</v>
      </c>
      <c r="G50" s="46">
        <f aca="true" t="shared" si="11" ref="G50:G58">D50-B50</f>
        <v>0.06614014466546114</v>
      </c>
    </row>
    <row r="51" spans="1:7" ht="12">
      <c r="A51" s="116" t="s">
        <v>12</v>
      </c>
      <c r="B51" s="120">
        <v>0.02261904761904762</v>
      </c>
      <c r="C51" s="117"/>
      <c r="D51" s="118"/>
      <c r="E51" s="120">
        <f t="shared" si="9"/>
        <v>-0.02261904761904762</v>
      </c>
      <c r="F51" s="117">
        <f t="shared" si="10"/>
        <v>0</v>
      </c>
      <c r="G51" s="46">
        <f t="shared" si="11"/>
        <v>-0.02261904761904762</v>
      </c>
    </row>
    <row r="52" spans="1:7" ht="12">
      <c r="A52" s="8" t="s">
        <v>247</v>
      </c>
      <c r="B52" s="12">
        <v>0.43777878239903556</v>
      </c>
      <c r="C52" s="11">
        <v>0.3958931200095163</v>
      </c>
      <c r="D52" s="132">
        <f>SUM(D49:D51)</f>
        <v>0.39490000000000003</v>
      </c>
      <c r="E52" s="12">
        <f t="shared" si="9"/>
        <v>-0.04188566238951924</v>
      </c>
      <c r="F52" s="11">
        <f t="shared" si="10"/>
        <v>-0.0009931200095162906</v>
      </c>
      <c r="G52" s="13">
        <f t="shared" si="11"/>
        <v>-0.04287878239903553</v>
      </c>
    </row>
    <row r="53" spans="1:7" ht="12">
      <c r="A53" s="116" t="s">
        <v>17</v>
      </c>
      <c r="B53" s="120">
        <v>0.1286467751657625</v>
      </c>
      <c r="C53" s="117">
        <v>0.16101883930828365</v>
      </c>
      <c r="D53" s="118">
        <v>0.1321</v>
      </c>
      <c r="E53" s="120">
        <f t="shared" si="9"/>
        <v>0.03237206414252114</v>
      </c>
      <c r="F53" s="117">
        <f t="shared" si="10"/>
        <v>-0.02891883930828365</v>
      </c>
      <c r="G53" s="46">
        <f t="shared" si="11"/>
        <v>0.0034532248342374894</v>
      </c>
    </row>
    <row r="54" spans="1:7" ht="12">
      <c r="A54" s="116" t="s">
        <v>22</v>
      </c>
      <c r="B54" s="120">
        <v>0.1989602169981917</v>
      </c>
      <c r="C54" s="117">
        <v>0.1851367225253892</v>
      </c>
      <c r="D54" s="118">
        <v>0.1663</v>
      </c>
      <c r="E54" s="120">
        <f t="shared" si="9"/>
        <v>-0.013823494472802483</v>
      </c>
      <c r="F54" s="117">
        <f t="shared" si="10"/>
        <v>-0.018836722525389205</v>
      </c>
      <c r="G54" s="46">
        <f t="shared" si="11"/>
        <v>-0.03266021699819169</v>
      </c>
    </row>
    <row r="55" spans="1:7" ht="12">
      <c r="A55" s="116" t="s">
        <v>25</v>
      </c>
      <c r="B55" s="120">
        <v>0.12720012055455093</v>
      </c>
      <c r="C55" s="117">
        <v>0.12973398956180393</v>
      </c>
      <c r="D55" s="118">
        <v>0.1331</v>
      </c>
      <c r="E55" s="120">
        <f t="shared" si="9"/>
        <v>0.002533869007252998</v>
      </c>
      <c r="F55" s="117">
        <f t="shared" si="10"/>
        <v>0.0033660104381960654</v>
      </c>
      <c r="G55" s="46">
        <f t="shared" si="11"/>
        <v>0.005899879445449063</v>
      </c>
    </row>
    <row r="56" spans="1:7" ht="12">
      <c r="A56" s="116" t="s">
        <v>264</v>
      </c>
      <c r="B56" s="120">
        <v>0.08943640747438215</v>
      </c>
      <c r="C56" s="117">
        <v>0.09337873403416948</v>
      </c>
      <c r="D56" s="118">
        <v>0.1127</v>
      </c>
      <c r="E56" s="120">
        <f t="shared" si="9"/>
        <v>0.003942326559787324</v>
      </c>
      <c r="F56" s="117">
        <f t="shared" si="10"/>
        <v>0.019321265965830517</v>
      </c>
      <c r="G56" s="46">
        <f t="shared" si="11"/>
        <v>0.02326359252561784</v>
      </c>
    </row>
    <row r="57" spans="1:7" ht="12">
      <c r="A57" s="116" t="s">
        <v>31</v>
      </c>
      <c r="B57" s="120">
        <v>0.014933694996986137</v>
      </c>
      <c r="C57" s="117">
        <v>0.03483859456083743</v>
      </c>
      <c r="D57" s="118">
        <v>0.0479</v>
      </c>
      <c r="E57" s="120">
        <f t="shared" si="9"/>
        <v>0.019904899563851296</v>
      </c>
      <c r="F57" s="117">
        <f t="shared" si="10"/>
        <v>0.013061405439162566</v>
      </c>
      <c r="G57" s="46">
        <f t="shared" si="11"/>
        <v>0.03296630500301386</v>
      </c>
    </row>
    <row r="58" spans="1:7" ht="12">
      <c r="A58" s="116" t="s">
        <v>39</v>
      </c>
      <c r="B58" s="120">
        <f>100%-SUM(B52:B57)</f>
        <v>0.003044002411090929</v>
      </c>
      <c r="C58" s="117">
        <f>100%-SUM(C52:C57)</f>
        <v>0</v>
      </c>
      <c r="D58" s="118">
        <f>100%-SUM(D52:D57)</f>
        <v>0.0129999999999999</v>
      </c>
      <c r="E58" s="120">
        <f t="shared" si="9"/>
        <v>-0.003044002411090929</v>
      </c>
      <c r="F58" s="117">
        <f t="shared" si="10"/>
        <v>0.0129999999999999</v>
      </c>
      <c r="G58" s="46">
        <f t="shared" si="11"/>
        <v>0.009955997588908971</v>
      </c>
    </row>
    <row r="59" spans="1:7" ht="12">
      <c r="A59" s="122" t="s">
        <v>248</v>
      </c>
      <c r="B59" s="123">
        <v>1</v>
      </c>
      <c r="C59" s="124">
        <v>1</v>
      </c>
      <c r="D59" s="125">
        <v>1</v>
      </c>
      <c r="E59" s="122"/>
      <c r="F59" s="126"/>
      <c r="G59" s="1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jh</cp:lastModifiedBy>
  <dcterms:created xsi:type="dcterms:W3CDTF">2012-10-23T07:46:11Z</dcterms:created>
  <dcterms:modified xsi:type="dcterms:W3CDTF">2014-06-20T10:21:05Z</dcterms:modified>
  <cp:category/>
  <cp:version/>
  <cp:contentType/>
  <cp:contentStatus/>
</cp:coreProperties>
</file>