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45" windowHeight="4560" activeTab="0"/>
  </bookViews>
  <sheets>
    <sheet name="tabel" sheetId="1" r:id="rId1"/>
    <sheet name="Blad1" sheetId="2" r:id="rId2"/>
    <sheet name="Blad2" sheetId="3" r:id="rId3"/>
    <sheet name="Blad3" sheetId="4" r:id="rId4"/>
  </sheets>
  <definedNames>
    <definedName name="_xlnm._FilterDatabase" localSheetId="0" hidden="1">'tabel'!$A$4:$J$4</definedName>
  </definedNames>
  <calcPr fullCalcOnLoad="1"/>
</workbook>
</file>

<file path=xl/comments3.xml><?xml version="1.0" encoding="utf-8"?>
<comments xmlns="http://schemas.openxmlformats.org/spreadsheetml/2006/main">
  <authors>
    <author>jan</author>
  </authors>
  <commentList>
    <comment ref="C1" authorId="0">
      <text>
        <r>
          <rPr>
            <b/>
            <sz val="8"/>
            <rFont val="Tahoma"/>
            <family val="0"/>
          </rPr>
          <t xml:space="preserve">Selectie van gemeente
is mogelijk. Naar rechts gaan met schuifbalk voor elke nationaliteit apart.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jan</author>
  </authors>
  <commentList>
    <comment ref="B1" authorId="0">
      <text>
        <r>
          <rPr>
            <b/>
            <sz val="8"/>
            <rFont val="Tahoma"/>
            <family val="0"/>
          </rPr>
          <t xml:space="preserve">Selectie van gemeente
is mogelijk. Naar rechts gaan met schuifbalk voor elke nationaliteit apart.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<sst xmlns="http://schemas.openxmlformats.org/spreadsheetml/2006/main" count="2189" uniqueCount="956">
  <si>
    <t>Blankenberge</t>
  </si>
  <si>
    <t>Antwerpen</t>
  </si>
  <si>
    <t>Middelkerke</t>
  </si>
  <si>
    <t>De Panne</t>
  </si>
  <si>
    <t>Turnhout</t>
  </si>
  <si>
    <t>Drogenbos</t>
  </si>
  <si>
    <t>Gent</t>
  </si>
  <si>
    <t>Oostende</t>
  </si>
  <si>
    <t>Machelen</t>
  </si>
  <si>
    <t>Wijnegem</t>
  </si>
  <si>
    <t>Leuven</t>
  </si>
  <si>
    <t>Mechelen</t>
  </si>
  <si>
    <t>Knokke-Heist</t>
  </si>
  <si>
    <t>Wetteren</t>
  </si>
  <si>
    <t>Eeklo</t>
  </si>
  <si>
    <t>Aalst</t>
  </si>
  <si>
    <t>Nieuwpoort</t>
  </si>
  <si>
    <t>Ronse</t>
  </si>
  <si>
    <t>Hasselt</t>
  </si>
  <si>
    <t>Boom</t>
  </si>
  <si>
    <t>Sint-Niklaas</t>
  </si>
  <si>
    <t>Voeren</t>
  </si>
  <si>
    <t>Roeselare</t>
  </si>
  <si>
    <t>Kortrijk</t>
  </si>
  <si>
    <t>Brugge</t>
  </si>
  <si>
    <t>Diest</t>
  </si>
  <si>
    <t>Vilvoorde</t>
  </si>
  <si>
    <t>Mol</t>
  </si>
  <si>
    <t>Sint-Truiden</t>
  </si>
  <si>
    <t>Zaventem</t>
  </si>
  <si>
    <t>Zelzate</t>
  </si>
  <si>
    <t>Oudenaarde</t>
  </si>
  <si>
    <t>De Haan</t>
  </si>
  <si>
    <t>Lokeren</t>
  </si>
  <si>
    <t>Nazareth</t>
  </si>
  <si>
    <t>Halle</t>
  </si>
  <si>
    <t>Herentals</t>
  </si>
  <si>
    <t>Koksijde</t>
  </si>
  <si>
    <t>Lommel</t>
  </si>
  <si>
    <t>Mortsel</t>
  </si>
  <si>
    <t>Torhout</t>
  </si>
  <si>
    <t>Menen</t>
  </si>
  <si>
    <t>Geraardsbergen</t>
  </si>
  <si>
    <t>Kontich</t>
  </si>
  <si>
    <t>Spiere-Helkijn</t>
  </si>
  <si>
    <t>Asse</t>
  </si>
  <si>
    <t>Leopoldsburg</t>
  </si>
  <si>
    <t>Kruibeke</t>
  </si>
  <si>
    <t>Genk</t>
  </si>
  <si>
    <t>Ieper</t>
  </si>
  <si>
    <t>Lier</t>
  </si>
  <si>
    <t>Schoten</t>
  </si>
  <si>
    <t>Zottegem</t>
  </si>
  <si>
    <t>Tessenderlo</t>
  </si>
  <si>
    <t>Rumst</t>
  </si>
  <si>
    <t>Baarle-Hertog</t>
  </si>
  <si>
    <t>Beersel</t>
  </si>
  <si>
    <t>Tienen</t>
  </si>
  <si>
    <t>Veurne</t>
  </si>
  <si>
    <t>Jabbeke</t>
  </si>
  <si>
    <t>Stekene</t>
  </si>
  <si>
    <t>Wommelgem</t>
  </si>
  <si>
    <t>Bredene</t>
  </si>
  <si>
    <t>Willebroek</t>
  </si>
  <si>
    <t>Waregem</t>
  </si>
  <si>
    <t>Gistel</t>
  </si>
  <si>
    <t>Beveren</t>
  </si>
  <si>
    <t>Wemmel</t>
  </si>
  <si>
    <t>Deinze</t>
  </si>
  <si>
    <t>Hoogstraten</t>
  </si>
  <si>
    <t>Sint-Pieters-Leeuw</t>
  </si>
  <si>
    <t>Aarschot</t>
  </si>
  <si>
    <t>Ravels</t>
  </si>
  <si>
    <t>Denderleeuw</t>
  </si>
  <si>
    <t>Sint-Lievens-Houtem</t>
  </si>
  <si>
    <t>Borsbeek</t>
  </si>
  <si>
    <t>Geel</t>
  </si>
  <si>
    <t>Dessel</t>
  </si>
  <si>
    <t>Brasschaat</t>
  </si>
  <si>
    <t>Puurs</t>
  </si>
  <si>
    <t>Linkebeek</t>
  </si>
  <si>
    <t>Maldegem</t>
  </si>
  <si>
    <t>Bornem</t>
  </si>
  <si>
    <t>Westerlo</t>
  </si>
  <si>
    <t>Dilbeek</t>
  </si>
  <si>
    <t>Laarne</t>
  </si>
  <si>
    <t>Zutendaal</t>
  </si>
  <si>
    <t>Kasterlee</t>
  </si>
  <si>
    <t>Lille</t>
  </si>
  <si>
    <t>Izegem</t>
  </si>
  <si>
    <t>Ternat</t>
  </si>
  <si>
    <t>Wichelen</t>
  </si>
  <si>
    <t>Merksplas</t>
  </si>
  <si>
    <t>Balen</t>
  </si>
  <si>
    <t>Essen</t>
  </si>
  <si>
    <t>Niel</t>
  </si>
  <si>
    <t>Liedekerke</t>
  </si>
  <si>
    <t>Zele</t>
  </si>
  <si>
    <t>Diksmuide</t>
  </si>
  <si>
    <t>Lanaken</t>
  </si>
  <si>
    <t>Lebbeke</t>
  </si>
  <si>
    <t>Edegem</t>
  </si>
  <si>
    <t>Temse</t>
  </si>
  <si>
    <t>Houthalen-Helchteren</t>
  </si>
  <si>
    <t>Duffel</t>
  </si>
  <si>
    <t>Schilde</t>
  </si>
  <si>
    <t>Maaseik</t>
  </si>
  <si>
    <t>Wezembeek-Oppem</t>
  </si>
  <si>
    <t>Kraainem</t>
  </si>
  <si>
    <t>Maasmechelen</t>
  </si>
  <si>
    <t>Evergem</t>
  </si>
  <si>
    <t>Borgloon</t>
  </si>
  <si>
    <t>Hemiksem</t>
  </si>
  <si>
    <t>Grobbendonk</t>
  </si>
  <si>
    <t>Haaltert</t>
  </si>
  <si>
    <t>Melle</t>
  </si>
  <si>
    <t>Hamme</t>
  </si>
  <si>
    <t>Arendonk</t>
  </si>
  <si>
    <t>Sint-Genesius-Rode</t>
  </si>
  <si>
    <t>Ranst</t>
  </si>
  <si>
    <t>Opwijk</t>
  </si>
  <si>
    <t>Kalmthout</t>
  </si>
  <si>
    <t>Heist-op-den-berg</t>
  </si>
  <si>
    <t>Waasmunster</t>
  </si>
  <si>
    <t>Londerzeel</t>
  </si>
  <si>
    <t>Grimbergen</t>
  </si>
  <si>
    <t>Dendermonde</t>
  </si>
  <si>
    <t>Sint-Gillis-Waas</t>
  </si>
  <si>
    <t>Herselt</t>
  </si>
  <si>
    <t>Kuurne</t>
  </si>
  <si>
    <t>Wachtebeke</t>
  </si>
  <si>
    <t>Hoeilaart</t>
  </si>
  <si>
    <t>Tongeren</t>
  </si>
  <si>
    <t>Ninove</t>
  </si>
  <si>
    <t>Kapelle-Op-Den-Bos</t>
  </si>
  <si>
    <t>Aartselaar</t>
  </si>
  <si>
    <t>Harelbeke</t>
  </si>
  <si>
    <t>Schelle</t>
  </si>
  <si>
    <t>Bierbeek</t>
  </si>
  <si>
    <t>Ham</t>
  </si>
  <si>
    <t>Wuustwezel</t>
  </si>
  <si>
    <t>Kluisbergen</t>
  </si>
  <si>
    <t>Berlare</t>
  </si>
  <si>
    <t>Assenede</t>
  </si>
  <si>
    <t>Ingelmunster</t>
  </si>
  <si>
    <t>Diepenbeek</t>
  </si>
  <si>
    <t>Landen</t>
  </si>
  <si>
    <t>Poperinge</t>
  </si>
  <si>
    <t>Olen</t>
  </si>
  <si>
    <t>Beerse</t>
  </si>
  <si>
    <t>Sint-Martens-Latem</t>
  </si>
  <si>
    <t>Vorselaar</t>
  </si>
  <si>
    <t>Tielt</t>
  </si>
  <si>
    <t>Neerpelt</t>
  </si>
  <si>
    <t>Affligem</t>
  </si>
  <si>
    <t>Dilsen-Stokkem</t>
  </si>
  <si>
    <t>Bilzen</t>
  </si>
  <si>
    <t>Lede</t>
  </si>
  <si>
    <t>Meise</t>
  </si>
  <si>
    <t>Hechtel-Eksel</t>
  </si>
  <si>
    <t>Overijse</t>
  </si>
  <si>
    <t>Malle</t>
  </si>
  <si>
    <t>Kaprijke</t>
  </si>
  <si>
    <t>Wervik</t>
  </si>
  <si>
    <t>Herk-de-Stad</t>
  </si>
  <si>
    <t>Kapellen</t>
  </si>
  <si>
    <t>Zwijndrecht</t>
  </si>
  <si>
    <t>Lochristi</t>
  </si>
  <si>
    <t>Heers</t>
  </si>
  <si>
    <t>Ichtegem</t>
  </si>
  <si>
    <t>Stabroek</t>
  </si>
  <si>
    <t>Kortenberg</t>
  </si>
  <si>
    <t>Scherpenheuvel-Zichem</t>
  </si>
  <si>
    <t>Beringen</t>
  </si>
  <si>
    <t>Kampenhout</t>
  </si>
  <si>
    <t>Bekkevoort</t>
  </si>
  <si>
    <t>Tervuren</t>
  </si>
  <si>
    <t>Damme</t>
  </si>
  <si>
    <t>Brecht</t>
  </si>
  <si>
    <t>Heusden-Zolder</t>
  </si>
  <si>
    <t>Gavere</t>
  </si>
  <si>
    <t>Steenokkerzeel</t>
  </si>
  <si>
    <t>Zomergem</t>
  </si>
  <si>
    <t>Overpelt</t>
  </si>
  <si>
    <t>Hove</t>
  </si>
  <si>
    <t>Aalter</t>
  </si>
  <si>
    <t>Kruishoutem</t>
  </si>
  <si>
    <t>Nijlen</t>
  </si>
  <si>
    <t>Tielt-Winge</t>
  </si>
  <si>
    <t>Sint-Katelijne-Waver</t>
  </si>
  <si>
    <t>Deerlijk</t>
  </si>
  <si>
    <t>Herzele</t>
  </si>
  <si>
    <t>Lennik</t>
  </si>
  <si>
    <t>Zoutleeuw</t>
  </si>
  <si>
    <t>Beernem</t>
  </si>
  <si>
    <t>Gingelom</t>
  </si>
  <si>
    <t>Zonhoven</t>
  </si>
  <si>
    <t>Bree</t>
  </si>
  <si>
    <t>Hamont-Achel</t>
  </si>
  <si>
    <t>Herenthout</t>
  </si>
  <si>
    <t>Wevelgem</t>
  </si>
  <si>
    <t>Vosselaar</t>
  </si>
  <si>
    <t>Brakel</t>
  </si>
  <si>
    <t>Knesselare</t>
  </si>
  <si>
    <t>Lummen</t>
  </si>
  <si>
    <t>Berlaar</t>
  </si>
  <si>
    <t>Avelgem</t>
  </si>
  <si>
    <t>Waarschoot</t>
  </si>
  <si>
    <t>Rijkevorsel</t>
  </si>
  <si>
    <t>Merelbeke</t>
  </si>
  <si>
    <t>Moerbeke</t>
  </si>
  <si>
    <t>Zoersel</t>
  </si>
  <si>
    <t>Moorslede</t>
  </si>
  <si>
    <t>Kortessem</t>
  </si>
  <si>
    <t>Erpe-Mere</t>
  </si>
  <si>
    <t>Oud-Turnhout</t>
  </si>
  <si>
    <t>Oostkamp</t>
  </si>
  <si>
    <t>Zemst</t>
  </si>
  <si>
    <t>Horebeke</t>
  </si>
  <si>
    <t>Putte</t>
  </si>
  <si>
    <t>As</t>
  </si>
  <si>
    <t>Rotselaar</t>
  </si>
  <si>
    <t>Lovendegem</t>
  </si>
  <si>
    <t>Boechout</t>
  </si>
  <si>
    <t>Zandhoven</t>
  </si>
  <si>
    <t>Lierde</t>
  </si>
  <si>
    <t>Destelbergen</t>
  </si>
  <si>
    <t>Zulte</t>
  </si>
  <si>
    <t>Opglabbeek</t>
  </si>
  <si>
    <t>Buggenhout</t>
  </si>
  <si>
    <t>Meerhout</t>
  </si>
  <si>
    <t>Retie</t>
  </si>
  <si>
    <t>Galmaarden</t>
  </si>
  <si>
    <t>Oud-Heverlee</t>
  </si>
  <si>
    <t>Heuvelland</t>
  </si>
  <si>
    <t>Hulshout</t>
  </si>
  <si>
    <t>Koekelare</t>
  </si>
  <si>
    <t>Zedelgem</t>
  </si>
  <si>
    <t>Wingene</t>
  </si>
  <si>
    <t>Haacht</t>
  </si>
  <si>
    <t>Merchtem</t>
  </si>
  <si>
    <t>Boutersem</t>
  </si>
  <si>
    <t>Hooglede</t>
  </si>
  <si>
    <t>Lichtervelde</t>
  </si>
  <si>
    <t>Oudenburg</t>
  </si>
  <si>
    <t>De Pinte</t>
  </si>
  <si>
    <t>Geetbets</t>
  </si>
  <si>
    <t>Langemark-Poelkapelle</t>
  </si>
  <si>
    <t>Zingem</t>
  </si>
  <si>
    <t>Riemst</t>
  </si>
  <si>
    <t>Peer</t>
  </si>
  <si>
    <t>Ardooie</t>
  </si>
  <si>
    <t>Lint</t>
  </si>
  <si>
    <t>Meulebeke</t>
  </si>
  <si>
    <t>Halen</t>
  </si>
  <si>
    <t>Lendelede</t>
  </si>
  <si>
    <t>Sint-Amands</t>
  </si>
  <si>
    <t>Herent</t>
  </si>
  <si>
    <t>Oosterzele</t>
  </si>
  <si>
    <t>Laakdal</t>
  </si>
  <si>
    <t>Hoeselt</t>
  </si>
  <si>
    <t>Boortmeerbeek</t>
  </si>
  <si>
    <t>Wielsbeke</t>
  </si>
  <si>
    <t>Alveringem</t>
  </si>
  <si>
    <t>Bocholt</t>
  </si>
  <si>
    <t>Bever</t>
  </si>
  <si>
    <t>Bonheiden</t>
  </si>
  <si>
    <t>Wortegem-Petegem</t>
  </si>
  <si>
    <t>Vleteren</t>
  </si>
  <si>
    <t>Zonnebeke</t>
  </si>
  <si>
    <t>Zwalm</t>
  </si>
  <si>
    <t>Alken</t>
  </si>
  <si>
    <t>Bertem</t>
  </si>
  <si>
    <t>Roosdaal</t>
  </si>
  <si>
    <t>Houthulst</t>
  </si>
  <si>
    <t>Kortemark</t>
  </si>
  <si>
    <t>Holsbeek</t>
  </si>
  <si>
    <t>Mesen</t>
  </si>
  <si>
    <t>Gooik</t>
  </si>
  <si>
    <t>Sint-Laureins</t>
  </si>
  <si>
    <t>Kinrooi</t>
  </si>
  <si>
    <t>Huldenberg</t>
  </si>
  <si>
    <t>Nieuwerkerken</t>
  </si>
  <si>
    <t>Wellen</t>
  </si>
  <si>
    <t>Nevele</t>
  </si>
  <si>
    <t>Lubbeek</t>
  </si>
  <si>
    <t>Zwevegem</t>
  </si>
  <si>
    <t>Maarkedal</t>
  </si>
  <si>
    <t>Keerbergen</t>
  </si>
  <si>
    <t>Hoegaarden</t>
  </si>
  <si>
    <t>Lo-reninge</t>
  </si>
  <si>
    <t>Staden</t>
  </si>
  <si>
    <t>Oostrozebeke</t>
  </si>
  <si>
    <t>Zuienkerke</t>
  </si>
  <si>
    <t>Ruiselede</t>
  </si>
  <si>
    <t>Pittem</t>
  </si>
  <si>
    <t>Ledegem</t>
  </si>
  <si>
    <t>Begijnendijk</t>
  </si>
  <si>
    <t>Tremelo</t>
  </si>
  <si>
    <t>Anzegem</t>
  </si>
  <si>
    <t>Dentergem</t>
  </si>
  <si>
    <t>Meeuwen-Gruitrode</t>
  </si>
  <si>
    <t>Linter</t>
  </si>
  <si>
    <t>Kortenaken</t>
  </si>
  <si>
    <t>Herstappe</t>
  </si>
  <si>
    <t>Glabbeek</t>
  </si>
  <si>
    <t>Herne</t>
  </si>
  <si>
    <t>Pepingen</t>
  </si>
  <si>
    <t>Misdrijfgraad</t>
  </si>
  <si>
    <t>Nr</t>
  </si>
  <si>
    <t>INWONERS VAN VREEMDE AFKOMST in België naar nationaliteit, provincie, gewest en gemeente</t>
  </si>
  <si>
    <t>11001</t>
  </si>
  <si>
    <t>AARTSELAAR</t>
  </si>
  <si>
    <t>11002</t>
  </si>
  <si>
    <t>ANTWERPEN</t>
  </si>
  <si>
    <t>11004</t>
  </si>
  <si>
    <t>BOECHOUT</t>
  </si>
  <si>
    <t>11005</t>
  </si>
  <si>
    <t>BOOM</t>
  </si>
  <si>
    <t>11007</t>
  </si>
  <si>
    <t>BORSBEEK</t>
  </si>
  <si>
    <t>11008</t>
  </si>
  <si>
    <t>BRASSCHAAT</t>
  </si>
  <si>
    <t>11009</t>
  </si>
  <si>
    <t>BRECHT</t>
  </si>
  <si>
    <t>11013</t>
  </si>
  <si>
    <t>EDEGEM</t>
  </si>
  <si>
    <t>11016</t>
  </si>
  <si>
    <t>ESSEN</t>
  </si>
  <si>
    <t>11018</t>
  </si>
  <si>
    <t>HEMIKSEM</t>
  </si>
  <si>
    <t>11021</t>
  </si>
  <si>
    <t>HOVE</t>
  </si>
  <si>
    <t>11022</t>
  </si>
  <si>
    <t>KALMTHOUT</t>
  </si>
  <si>
    <t>11023</t>
  </si>
  <si>
    <t>KAPELLEN</t>
  </si>
  <si>
    <t>11024</t>
  </si>
  <si>
    <t>KONTICH</t>
  </si>
  <si>
    <t>11025</t>
  </si>
  <si>
    <t>LINT</t>
  </si>
  <si>
    <t>11029</t>
  </si>
  <si>
    <t>MORTSEL</t>
  </si>
  <si>
    <t>11030</t>
  </si>
  <si>
    <t>NIEL</t>
  </si>
  <si>
    <t>11035</t>
  </si>
  <si>
    <t>RANST</t>
  </si>
  <si>
    <t>11037</t>
  </si>
  <si>
    <t>RUMST</t>
  </si>
  <si>
    <t>11038</t>
  </si>
  <si>
    <t>SCHELLE</t>
  </si>
  <si>
    <t>11039</t>
  </si>
  <si>
    <t>SCHILDE</t>
  </si>
  <si>
    <t>11040</t>
  </si>
  <si>
    <t>SCHOTEN</t>
  </si>
  <si>
    <t>11044</t>
  </si>
  <si>
    <t>STABROEK</t>
  </si>
  <si>
    <t>11050</t>
  </si>
  <si>
    <t>WIJNEGEM</t>
  </si>
  <si>
    <t>11052</t>
  </si>
  <si>
    <t>WOMMELGEM</t>
  </si>
  <si>
    <t>11053</t>
  </si>
  <si>
    <t>WUUSTWEZEL</t>
  </si>
  <si>
    <t>11054</t>
  </si>
  <si>
    <t>ZANDHOVEN</t>
  </si>
  <si>
    <t>11055</t>
  </si>
  <si>
    <t>ZOERSEL</t>
  </si>
  <si>
    <t>11056</t>
  </si>
  <si>
    <t>ZWIJNDRECHT</t>
  </si>
  <si>
    <t>11057</t>
  </si>
  <si>
    <t>MALLE</t>
  </si>
  <si>
    <t>12002</t>
  </si>
  <si>
    <t>BERLAAR</t>
  </si>
  <si>
    <t>12005</t>
  </si>
  <si>
    <t>BONHEIDEN</t>
  </si>
  <si>
    <t>12007</t>
  </si>
  <si>
    <t>BORNEM</t>
  </si>
  <si>
    <t>12009</t>
  </si>
  <si>
    <t>DUFFEL</t>
  </si>
  <si>
    <t>12014</t>
  </si>
  <si>
    <t>HEIST-OP-DEN-BERG</t>
  </si>
  <si>
    <t>12021</t>
  </si>
  <si>
    <t>LIER</t>
  </si>
  <si>
    <t>12025</t>
  </si>
  <si>
    <t>MECHELEN</t>
  </si>
  <si>
    <t>12026</t>
  </si>
  <si>
    <t>NIJLEN</t>
  </si>
  <si>
    <t>12029</t>
  </si>
  <si>
    <t>PUTTE</t>
  </si>
  <si>
    <t>12030</t>
  </si>
  <si>
    <t>PUURS</t>
  </si>
  <si>
    <t>12034</t>
  </si>
  <si>
    <t>SINT-AMANDS</t>
  </si>
  <si>
    <t>12035</t>
  </si>
  <si>
    <t>SINT-KATELIJNE-WAVER</t>
  </si>
  <si>
    <t>12040</t>
  </si>
  <si>
    <t>WILLEBROEK</t>
  </si>
  <si>
    <t>13001</t>
  </si>
  <si>
    <t>ARENDONK</t>
  </si>
  <si>
    <t>13002</t>
  </si>
  <si>
    <t>BAARLE-HERTOG</t>
  </si>
  <si>
    <t>13003</t>
  </si>
  <si>
    <t>BALEN</t>
  </si>
  <si>
    <t>13004</t>
  </si>
  <si>
    <t>BEERSE</t>
  </si>
  <si>
    <t>13006</t>
  </si>
  <si>
    <t>DESSEL</t>
  </si>
  <si>
    <t>13008</t>
  </si>
  <si>
    <t>GEEL</t>
  </si>
  <si>
    <t>13010</t>
  </si>
  <si>
    <t>GROBBENDONK</t>
  </si>
  <si>
    <t>13011</t>
  </si>
  <si>
    <t>HERENTALS</t>
  </si>
  <si>
    <t>13012</t>
  </si>
  <si>
    <t>HERENTHOUT</t>
  </si>
  <si>
    <t>13013</t>
  </si>
  <si>
    <t>HERSELT</t>
  </si>
  <si>
    <t>13014</t>
  </si>
  <si>
    <t>HOOGSTRATEN</t>
  </si>
  <si>
    <t>13016</t>
  </si>
  <si>
    <t>HULSHOUT</t>
  </si>
  <si>
    <t>13017</t>
  </si>
  <si>
    <t>KASTERLEE</t>
  </si>
  <si>
    <t>13019</t>
  </si>
  <si>
    <t>LILLE</t>
  </si>
  <si>
    <t>13021</t>
  </si>
  <si>
    <t>MEERHOUT</t>
  </si>
  <si>
    <t>13023</t>
  </si>
  <si>
    <t>MERKSPLAS</t>
  </si>
  <si>
    <t>13025</t>
  </si>
  <si>
    <t>MOL</t>
  </si>
  <si>
    <t>13029</t>
  </si>
  <si>
    <t>OLEN</t>
  </si>
  <si>
    <t>13031</t>
  </si>
  <si>
    <t>OUD-TURNHOUT</t>
  </si>
  <si>
    <t>13035</t>
  </si>
  <si>
    <t>RAVELS</t>
  </si>
  <si>
    <t>13036</t>
  </si>
  <si>
    <t>RETIE</t>
  </si>
  <si>
    <t>13037</t>
  </si>
  <si>
    <t>RIJKEVORSEL</t>
  </si>
  <si>
    <t>13040</t>
  </si>
  <si>
    <t>TURNHOUT</t>
  </si>
  <si>
    <t>13044</t>
  </si>
  <si>
    <t>VORSELAAR</t>
  </si>
  <si>
    <t>13046</t>
  </si>
  <si>
    <t>VOSSELAAR</t>
  </si>
  <si>
    <t>13049</t>
  </si>
  <si>
    <t>WESTERLO</t>
  </si>
  <si>
    <t>13053</t>
  </si>
  <si>
    <t>LAAKDAL</t>
  </si>
  <si>
    <t>23002</t>
  </si>
  <si>
    <t>ASSE</t>
  </si>
  <si>
    <t>23003</t>
  </si>
  <si>
    <t>BEERSEL</t>
  </si>
  <si>
    <t>23009</t>
  </si>
  <si>
    <t>BEVER</t>
  </si>
  <si>
    <t>23016</t>
  </si>
  <si>
    <t>DILBEEK</t>
  </si>
  <si>
    <t>23023</t>
  </si>
  <si>
    <t>GALMAARDEN</t>
  </si>
  <si>
    <t>23024</t>
  </si>
  <si>
    <t>GOOIK</t>
  </si>
  <si>
    <t>23025</t>
  </si>
  <si>
    <t>GRIMBERGEN</t>
  </si>
  <si>
    <t>23027</t>
  </si>
  <si>
    <t>HALLE</t>
  </si>
  <si>
    <t>23032</t>
  </si>
  <si>
    <t>HERNE</t>
  </si>
  <si>
    <t>23033</t>
  </si>
  <si>
    <t>HOEILAART</t>
  </si>
  <si>
    <t>23038</t>
  </si>
  <si>
    <t>KAMPENHOUT</t>
  </si>
  <si>
    <t>23039</t>
  </si>
  <si>
    <t>KAPELLE-OP-DEN-BOS</t>
  </si>
  <si>
    <t>23044</t>
  </si>
  <si>
    <t>LIEDEKERKE</t>
  </si>
  <si>
    <t>23045</t>
  </si>
  <si>
    <t>LONDERZEEL</t>
  </si>
  <si>
    <t>23047</t>
  </si>
  <si>
    <t>MACHELEN</t>
  </si>
  <si>
    <t>23050</t>
  </si>
  <si>
    <t>MEISE</t>
  </si>
  <si>
    <t>23052</t>
  </si>
  <si>
    <t>MERCHTEM</t>
  </si>
  <si>
    <t>23060</t>
  </si>
  <si>
    <t>OPWIJK</t>
  </si>
  <si>
    <t>23062</t>
  </si>
  <si>
    <t>OVERIJSE</t>
  </si>
  <si>
    <t>23064</t>
  </si>
  <si>
    <t>PEPINGEN</t>
  </si>
  <si>
    <t>23077</t>
  </si>
  <si>
    <t>SINT-PIETERS-LEEUW</t>
  </si>
  <si>
    <t>23081</t>
  </si>
  <si>
    <t>STEENOKKERZEEL</t>
  </si>
  <si>
    <t>23086</t>
  </si>
  <si>
    <t>TERNAT</t>
  </si>
  <si>
    <t>23088</t>
  </si>
  <si>
    <t>VILVOORDE</t>
  </si>
  <si>
    <t>23094</t>
  </si>
  <si>
    <t>ZAVENTEM</t>
  </si>
  <si>
    <t>23096</t>
  </si>
  <si>
    <t>ZEMST</t>
  </si>
  <si>
    <t>23097</t>
  </si>
  <si>
    <t>ROOSDAAL</t>
  </si>
  <si>
    <t>23098</t>
  </si>
  <si>
    <t>DROGENBOS</t>
  </si>
  <si>
    <t>23099</t>
  </si>
  <si>
    <t>KRAAINEM</t>
  </si>
  <si>
    <t>23100</t>
  </si>
  <si>
    <t>LINKEBEEK</t>
  </si>
  <si>
    <t>23101</t>
  </si>
  <si>
    <t>SINT-GENESIUS-RODE</t>
  </si>
  <si>
    <t>23102</t>
  </si>
  <si>
    <t>WEMMEL</t>
  </si>
  <si>
    <t>23103</t>
  </si>
  <si>
    <t>WEZEMBEEK-OPPEM</t>
  </si>
  <si>
    <t>23104</t>
  </si>
  <si>
    <t>LENNIK</t>
  </si>
  <si>
    <t>23105</t>
  </si>
  <si>
    <t>AFFLIGEM</t>
  </si>
  <si>
    <t>24001</t>
  </si>
  <si>
    <t>AARSCHOT</t>
  </si>
  <si>
    <t>24007</t>
  </si>
  <si>
    <t>BEGIJNENDIJK</t>
  </si>
  <si>
    <t>24008</t>
  </si>
  <si>
    <t>BEKKEVOORT</t>
  </si>
  <si>
    <t>24009</t>
  </si>
  <si>
    <t>BERTEM</t>
  </si>
  <si>
    <t>24011</t>
  </si>
  <si>
    <t>BIERBEEK</t>
  </si>
  <si>
    <t>24014</t>
  </si>
  <si>
    <t>BOORTMEERBEEK</t>
  </si>
  <si>
    <t>24016</t>
  </si>
  <si>
    <t>BOUTERSEM</t>
  </si>
  <si>
    <t>24020</t>
  </si>
  <si>
    <t>DIEST</t>
  </si>
  <si>
    <t>24028</t>
  </si>
  <si>
    <t>GEETBETS</t>
  </si>
  <si>
    <t>24033</t>
  </si>
  <si>
    <t>HAACHT</t>
  </si>
  <si>
    <t>24038</t>
  </si>
  <si>
    <t>HERENT</t>
  </si>
  <si>
    <t>24041</t>
  </si>
  <si>
    <t>HOEGAARDEN</t>
  </si>
  <si>
    <t>24043</t>
  </si>
  <si>
    <t>HOLSBEEK</t>
  </si>
  <si>
    <t>24045</t>
  </si>
  <si>
    <t>HULDENBERG</t>
  </si>
  <si>
    <t>24048</t>
  </si>
  <si>
    <t>KEERBERGEN</t>
  </si>
  <si>
    <t>24054</t>
  </si>
  <si>
    <t>KORTENAKEN</t>
  </si>
  <si>
    <t>24055</t>
  </si>
  <si>
    <t>KORTENBERG</t>
  </si>
  <si>
    <t>24059</t>
  </si>
  <si>
    <t>LANDEN</t>
  </si>
  <si>
    <t>24062</t>
  </si>
  <si>
    <t>LEUVEN</t>
  </si>
  <si>
    <t>24066</t>
  </si>
  <si>
    <t>LUBBEEK</t>
  </si>
  <si>
    <t>24086</t>
  </si>
  <si>
    <t>OUD-HEVERLEE</t>
  </si>
  <si>
    <t>24094</t>
  </si>
  <si>
    <t>ROTSELAAR</t>
  </si>
  <si>
    <t>24104</t>
  </si>
  <si>
    <t>TERVUREN</t>
  </si>
  <si>
    <t>24107</t>
  </si>
  <si>
    <t>TIENEN</t>
  </si>
  <si>
    <t>24109</t>
  </si>
  <si>
    <t>TREMELO</t>
  </si>
  <si>
    <t>24130</t>
  </si>
  <si>
    <t>ZOUTLEEUW</t>
  </si>
  <si>
    <t>24133</t>
  </si>
  <si>
    <t>LINTER</t>
  </si>
  <si>
    <t>24134</t>
  </si>
  <si>
    <t>SCHERPENHEUVEL-ZICHEM</t>
  </si>
  <si>
    <t>24135</t>
  </si>
  <si>
    <t>TIELT-WINGE</t>
  </si>
  <si>
    <t>24137</t>
  </si>
  <si>
    <t>GLABBEEK</t>
  </si>
  <si>
    <t>31003</t>
  </si>
  <si>
    <t>BEERNEM</t>
  </si>
  <si>
    <t>31004</t>
  </si>
  <si>
    <t>BLANKENBERGE</t>
  </si>
  <si>
    <t>31005</t>
  </si>
  <si>
    <t>BRUGGE</t>
  </si>
  <si>
    <t>31006</t>
  </si>
  <si>
    <t>DAMME</t>
  </si>
  <si>
    <t>31012</t>
  </si>
  <si>
    <t>JABBEKE</t>
  </si>
  <si>
    <t>31022</t>
  </si>
  <si>
    <t>OOSTKAMP</t>
  </si>
  <si>
    <t>31033</t>
  </si>
  <si>
    <t>TORHOUT</t>
  </si>
  <si>
    <t>31040</t>
  </si>
  <si>
    <t>ZEDELGEM</t>
  </si>
  <si>
    <t>31042</t>
  </si>
  <si>
    <t>ZUIENKERKE</t>
  </si>
  <si>
    <t>31043</t>
  </si>
  <si>
    <t>KNOKKE-HEIST</t>
  </si>
  <si>
    <t>32003</t>
  </si>
  <si>
    <t>DIKSMUIDE</t>
  </si>
  <si>
    <t>32006</t>
  </si>
  <si>
    <t>HOUTHULST</t>
  </si>
  <si>
    <t>32010</t>
  </si>
  <si>
    <t>KOEKELARE</t>
  </si>
  <si>
    <t>32011</t>
  </si>
  <si>
    <t>KORTEMARK</t>
  </si>
  <si>
    <t>32030</t>
  </si>
  <si>
    <t>LO-RENINGE</t>
  </si>
  <si>
    <t>33011</t>
  </si>
  <si>
    <t>IEPER</t>
  </si>
  <si>
    <t>33016</t>
  </si>
  <si>
    <t>MESEN</t>
  </si>
  <si>
    <t>33021</t>
  </si>
  <si>
    <t>POPERINGE</t>
  </si>
  <si>
    <t>33029</t>
  </si>
  <si>
    <t>WERVIK</t>
  </si>
  <si>
    <t>33037</t>
  </si>
  <si>
    <t>ZONNEBEKE</t>
  </si>
  <si>
    <t>33039</t>
  </si>
  <si>
    <t>HEUVELLAND</t>
  </si>
  <si>
    <t>33040</t>
  </si>
  <si>
    <t>LANGEMARK-POELKAPELLE</t>
  </si>
  <si>
    <t>33041</t>
  </si>
  <si>
    <t>VLETEREN</t>
  </si>
  <si>
    <t>34002</t>
  </si>
  <si>
    <t>ANZEGEM</t>
  </si>
  <si>
    <t>34003</t>
  </si>
  <si>
    <t>AVELGEM</t>
  </si>
  <si>
    <t>34009</t>
  </si>
  <si>
    <t>DEERLIJK</t>
  </si>
  <si>
    <t>34013</t>
  </si>
  <si>
    <t>HARELBEKE</t>
  </si>
  <si>
    <t>34022</t>
  </si>
  <si>
    <t>KORTRIJK</t>
  </si>
  <si>
    <t>34023</t>
  </si>
  <si>
    <t>KUURNE</t>
  </si>
  <si>
    <t>34025</t>
  </si>
  <si>
    <t>LENDELEDE</t>
  </si>
  <si>
    <t>34027</t>
  </si>
  <si>
    <t>MENEN</t>
  </si>
  <si>
    <t>34040</t>
  </si>
  <si>
    <t>WAREGEM</t>
  </si>
  <si>
    <t>34041</t>
  </si>
  <si>
    <t>WEVELGEM</t>
  </si>
  <si>
    <t>34042</t>
  </si>
  <si>
    <t>ZWEVEGEM</t>
  </si>
  <si>
    <t>34043</t>
  </si>
  <si>
    <t>SPIERE-HELKIJN</t>
  </si>
  <si>
    <t>35002</t>
  </si>
  <si>
    <t>BREDENE</t>
  </si>
  <si>
    <t>35005</t>
  </si>
  <si>
    <t>GISTEL</t>
  </si>
  <si>
    <t>35006</t>
  </si>
  <si>
    <t>ICHTEGEM</t>
  </si>
  <si>
    <t>35011</t>
  </si>
  <si>
    <t>MIDDELKERKE</t>
  </si>
  <si>
    <t>35013</t>
  </si>
  <si>
    <t>OOSTENDE</t>
  </si>
  <si>
    <t>35014</t>
  </si>
  <si>
    <t>OUDENBURG</t>
  </si>
  <si>
    <t>35029</t>
  </si>
  <si>
    <t>DE HAAN</t>
  </si>
  <si>
    <t>36006</t>
  </si>
  <si>
    <t>HOOGLEDE</t>
  </si>
  <si>
    <t>36007</t>
  </si>
  <si>
    <t>INGELMUNSTER</t>
  </si>
  <si>
    <t>36008</t>
  </si>
  <si>
    <t>IZEGEM</t>
  </si>
  <si>
    <t>36010</t>
  </si>
  <si>
    <t>LEDEGEM</t>
  </si>
  <si>
    <t>36011</t>
  </si>
  <si>
    <t>LICHTERVELDE</t>
  </si>
  <si>
    <t>36012</t>
  </si>
  <si>
    <t>MOORSLEDE</t>
  </si>
  <si>
    <t>36015</t>
  </si>
  <si>
    <t>ROESELARE</t>
  </si>
  <si>
    <t>36019</t>
  </si>
  <si>
    <t>STADEN</t>
  </si>
  <si>
    <t>37002</t>
  </si>
  <si>
    <t>DENTERGEM</t>
  </si>
  <si>
    <t>37007</t>
  </si>
  <si>
    <t>MEULEBEKE</t>
  </si>
  <si>
    <t>37010</t>
  </si>
  <si>
    <t>OOSTROZEBEKE</t>
  </si>
  <si>
    <t>37011</t>
  </si>
  <si>
    <t>PITTEM</t>
  </si>
  <si>
    <t>37012</t>
  </si>
  <si>
    <t>RUISELEDE</t>
  </si>
  <si>
    <t>37015</t>
  </si>
  <si>
    <t>TIELT</t>
  </si>
  <si>
    <t>37017</t>
  </si>
  <si>
    <t>WIELSBEKE</t>
  </si>
  <si>
    <t>37018</t>
  </si>
  <si>
    <t>WINGENE</t>
  </si>
  <si>
    <t>37020</t>
  </si>
  <si>
    <t>ARDOOIE</t>
  </si>
  <si>
    <t>38002</t>
  </si>
  <si>
    <t>ALVERINGEM</t>
  </si>
  <si>
    <t>38008</t>
  </si>
  <si>
    <t>DE PANNE</t>
  </si>
  <si>
    <t>38014</t>
  </si>
  <si>
    <t>KOKSIJDE</t>
  </si>
  <si>
    <t>38016</t>
  </si>
  <si>
    <t>NIEUWPOORT</t>
  </si>
  <si>
    <t>38025</t>
  </si>
  <si>
    <t>VEURNE</t>
  </si>
  <si>
    <t>41002</t>
  </si>
  <si>
    <t>AALST</t>
  </si>
  <si>
    <t>41011</t>
  </si>
  <si>
    <t>DENDERLEEUW</t>
  </si>
  <si>
    <t>41018</t>
  </si>
  <si>
    <t>GERAARDSBERGEN</t>
  </si>
  <si>
    <t>41024</t>
  </si>
  <si>
    <t>HAALTERT</t>
  </si>
  <si>
    <t>41027</t>
  </si>
  <si>
    <t>HERZELE</t>
  </si>
  <si>
    <t>41034</t>
  </si>
  <si>
    <t>LEDE</t>
  </si>
  <si>
    <t>41048</t>
  </si>
  <si>
    <t>NINOVE</t>
  </si>
  <si>
    <t>41063</t>
  </si>
  <si>
    <t>SINT-LIEVENS-HOUTEM</t>
  </si>
  <si>
    <t>41081</t>
  </si>
  <si>
    <t>ZOTTEGEM</t>
  </si>
  <si>
    <t>41082</t>
  </si>
  <si>
    <t>ERPE-MERE</t>
  </si>
  <si>
    <t>42003</t>
  </si>
  <si>
    <t>BERLARE</t>
  </si>
  <si>
    <t>42004</t>
  </si>
  <si>
    <t>BUGGENHOUT</t>
  </si>
  <si>
    <t>42006</t>
  </si>
  <si>
    <t>DENDERMONDE</t>
  </si>
  <si>
    <t>42008</t>
  </si>
  <si>
    <t>HAMME</t>
  </si>
  <si>
    <t>42010</t>
  </si>
  <si>
    <t>LAARNE</t>
  </si>
  <si>
    <t>42011</t>
  </si>
  <si>
    <t>LEBBEKE</t>
  </si>
  <si>
    <t>42023</t>
  </si>
  <si>
    <t>WAASMUNSTER</t>
  </si>
  <si>
    <t>42025</t>
  </si>
  <si>
    <t>WETTEREN</t>
  </si>
  <si>
    <t>42026</t>
  </si>
  <si>
    <t>WICHELEN</t>
  </si>
  <si>
    <t>42028</t>
  </si>
  <si>
    <t>ZELE</t>
  </si>
  <si>
    <t>43002</t>
  </si>
  <si>
    <t>ASSENEDE</t>
  </si>
  <si>
    <t>43005</t>
  </si>
  <si>
    <t>EEKLO</t>
  </si>
  <si>
    <t>43007</t>
  </si>
  <si>
    <t>KAPRIJKE</t>
  </si>
  <si>
    <t>43010</t>
  </si>
  <si>
    <t>MALDEGEM</t>
  </si>
  <si>
    <t>43014</t>
  </si>
  <si>
    <t>SINT-LAUREINS</t>
  </si>
  <si>
    <t>43018</t>
  </si>
  <si>
    <t>ZELZATE</t>
  </si>
  <si>
    <t>44001</t>
  </si>
  <si>
    <t>AALTER</t>
  </si>
  <si>
    <t>44011</t>
  </si>
  <si>
    <t>DEINZE</t>
  </si>
  <si>
    <t>44012</t>
  </si>
  <si>
    <t>DE PINTE</t>
  </si>
  <si>
    <t>44013</t>
  </si>
  <si>
    <t>DESTELBERGEN</t>
  </si>
  <si>
    <t>44019</t>
  </si>
  <si>
    <t>EVERGEM</t>
  </si>
  <si>
    <t>44020</t>
  </si>
  <si>
    <t>GAVERE</t>
  </si>
  <si>
    <t>44021</t>
  </si>
  <si>
    <t>GENT</t>
  </si>
  <si>
    <t>44029</t>
  </si>
  <si>
    <t>KNESSELARE</t>
  </si>
  <si>
    <t>44034</t>
  </si>
  <si>
    <t>LOCHRISTI</t>
  </si>
  <si>
    <t>44036</t>
  </si>
  <si>
    <t>LOVENDEGEM</t>
  </si>
  <si>
    <t>44040</t>
  </si>
  <si>
    <t>MELLE</t>
  </si>
  <si>
    <t>44043</t>
  </si>
  <si>
    <t>MERELBEKE</t>
  </si>
  <si>
    <t>44045</t>
  </si>
  <si>
    <t>MOERBEKE</t>
  </si>
  <si>
    <t>44048</t>
  </si>
  <si>
    <t>NAZARETH</t>
  </si>
  <si>
    <t>44049</t>
  </si>
  <si>
    <t>NEVELE</t>
  </si>
  <si>
    <t>44052</t>
  </si>
  <si>
    <t>OOSTERZELE</t>
  </si>
  <si>
    <t>44064</t>
  </si>
  <si>
    <t>SINT-MARTENS-LATEM</t>
  </si>
  <si>
    <t>44072</t>
  </si>
  <si>
    <t>WAARSCHOOT</t>
  </si>
  <si>
    <t>44073</t>
  </si>
  <si>
    <t>WACHTEBEKE</t>
  </si>
  <si>
    <t>44080</t>
  </si>
  <si>
    <t>ZOMERGEM</t>
  </si>
  <si>
    <t>44081</t>
  </si>
  <si>
    <t>ZULTE</t>
  </si>
  <si>
    <t>45017</t>
  </si>
  <si>
    <t>KRUISHOUTEM</t>
  </si>
  <si>
    <t>45035</t>
  </si>
  <si>
    <t>OUDENAARDE</t>
  </si>
  <si>
    <t>45041</t>
  </si>
  <si>
    <t>RONSE</t>
  </si>
  <si>
    <t>45057</t>
  </si>
  <si>
    <t>ZINGEM</t>
  </si>
  <si>
    <t>45059</t>
  </si>
  <si>
    <t>BRAKEL</t>
  </si>
  <si>
    <t>45060</t>
  </si>
  <si>
    <t>KLUISBERGEN</t>
  </si>
  <si>
    <t>45061</t>
  </si>
  <si>
    <t>WORTEGEM-PETEGEM</t>
  </si>
  <si>
    <t>45062</t>
  </si>
  <si>
    <t>HOREBEKE</t>
  </si>
  <si>
    <t>45063</t>
  </si>
  <si>
    <t>LIERDE</t>
  </si>
  <si>
    <t>45064</t>
  </si>
  <si>
    <t>MAARKEDAL</t>
  </si>
  <si>
    <t>45065</t>
  </si>
  <si>
    <t>ZWALM</t>
  </si>
  <si>
    <t>46003</t>
  </si>
  <si>
    <t>BEVEREN</t>
  </si>
  <si>
    <t>46013</t>
  </si>
  <si>
    <t>KRUIBEKE</t>
  </si>
  <si>
    <t>46014</t>
  </si>
  <si>
    <t>LOKEREN</t>
  </si>
  <si>
    <t>46020</t>
  </si>
  <si>
    <t>SINT-GILLIS-WAAS</t>
  </si>
  <si>
    <t>46021</t>
  </si>
  <si>
    <t>SINT-NIKLAAS</t>
  </si>
  <si>
    <t>46024</t>
  </si>
  <si>
    <t>STEKENE</t>
  </si>
  <si>
    <t>46025</t>
  </si>
  <si>
    <t>TEMSE</t>
  </si>
  <si>
    <t>71002</t>
  </si>
  <si>
    <t>AS</t>
  </si>
  <si>
    <t>71004</t>
  </si>
  <si>
    <t>BERINGEN</t>
  </si>
  <si>
    <t>71011</t>
  </si>
  <si>
    <t>DIEPENBEEK</t>
  </si>
  <si>
    <t>71016</t>
  </si>
  <si>
    <t>GENK</t>
  </si>
  <si>
    <t>71017</t>
  </si>
  <si>
    <t>GINGELOM</t>
  </si>
  <si>
    <t>71020</t>
  </si>
  <si>
    <t>HALEN</t>
  </si>
  <si>
    <t>71022</t>
  </si>
  <si>
    <t>HASSELT</t>
  </si>
  <si>
    <t>71024</t>
  </si>
  <si>
    <t>HERK-DE-STAD</t>
  </si>
  <si>
    <t>71034</t>
  </si>
  <si>
    <t>LEOPOLDSBURG</t>
  </si>
  <si>
    <t>71037</t>
  </si>
  <si>
    <t>LUMMEN</t>
  </si>
  <si>
    <t>71045</t>
  </si>
  <si>
    <t>NIEUWERKERKEN</t>
  </si>
  <si>
    <t>71047</t>
  </si>
  <si>
    <t>OPGLABBEEK</t>
  </si>
  <si>
    <t>71053</t>
  </si>
  <si>
    <t>SINT-TRUIDEN</t>
  </si>
  <si>
    <t>71057</t>
  </si>
  <si>
    <t>TESSENDERLO</t>
  </si>
  <si>
    <t>71066</t>
  </si>
  <si>
    <t>ZONHOVEN</t>
  </si>
  <si>
    <t>71067</t>
  </si>
  <si>
    <t>ZUTENDAAL</t>
  </si>
  <si>
    <t>71069</t>
  </si>
  <si>
    <t>HAM</t>
  </si>
  <si>
    <t>71070</t>
  </si>
  <si>
    <t>HEUSDEN-ZOLDER</t>
  </si>
  <si>
    <t>72003</t>
  </si>
  <si>
    <t>BOCHOLT</t>
  </si>
  <si>
    <t>72004</t>
  </si>
  <si>
    <t>BREE</t>
  </si>
  <si>
    <t>72018</t>
  </si>
  <si>
    <t>KINROOI</t>
  </si>
  <si>
    <t>72020</t>
  </si>
  <si>
    <t>LOMMEL</t>
  </si>
  <si>
    <t>72021</t>
  </si>
  <si>
    <t>MAASEIK</t>
  </si>
  <si>
    <t>72025</t>
  </si>
  <si>
    <t>NEERPELT</t>
  </si>
  <si>
    <t>72029</t>
  </si>
  <si>
    <t>OVERPELT</t>
  </si>
  <si>
    <t>72030</t>
  </si>
  <si>
    <t>PEER</t>
  </si>
  <si>
    <t>72037</t>
  </si>
  <si>
    <t>HAMONT-ACHEL</t>
  </si>
  <si>
    <t>72038</t>
  </si>
  <si>
    <t>HECHTEL-EKSEL</t>
  </si>
  <si>
    <t>72039</t>
  </si>
  <si>
    <t>HOUTHALEN-HELCHTEREN</t>
  </si>
  <si>
    <t>72040</t>
  </si>
  <si>
    <t>MEEUWEN-GRUITRODE</t>
  </si>
  <si>
    <t>72041</t>
  </si>
  <si>
    <t>DILSEN-STOKKEM</t>
  </si>
  <si>
    <t>73001</t>
  </si>
  <si>
    <t>ALKEN</t>
  </si>
  <si>
    <t>73006</t>
  </si>
  <si>
    <t>BILZEN</t>
  </si>
  <si>
    <t>73009</t>
  </si>
  <si>
    <t>BORGLOON</t>
  </si>
  <si>
    <t>73022</t>
  </si>
  <si>
    <t>HEERS</t>
  </si>
  <si>
    <t>73028</t>
  </si>
  <si>
    <t>HERSTAPPE</t>
  </si>
  <si>
    <t>73032</t>
  </si>
  <si>
    <t>HOESELT</t>
  </si>
  <si>
    <t>73040</t>
  </si>
  <si>
    <t>KORTESSEM</t>
  </si>
  <si>
    <t>73042</t>
  </si>
  <si>
    <t>LANAKEN</t>
  </si>
  <si>
    <t>73066</t>
  </si>
  <si>
    <t>RIEMST</t>
  </si>
  <si>
    <t>73083</t>
  </si>
  <si>
    <t>TONGEREN</t>
  </si>
  <si>
    <t>73098</t>
  </si>
  <si>
    <t>WELLEN</t>
  </si>
  <si>
    <t>73107</t>
  </si>
  <si>
    <t>MAASMECHELEN</t>
  </si>
  <si>
    <t>73109</t>
  </si>
  <si>
    <t>VOEREN</t>
  </si>
  <si>
    <t>MAROKKO</t>
  </si>
  <si>
    <t>Totale bevolking</t>
  </si>
  <si>
    <t>Aantal Mar</t>
  </si>
  <si>
    <t>Aantal misdr</t>
  </si>
  <si>
    <t>% Aantal Mar</t>
  </si>
  <si>
    <t>TOTAAL TURKIJE APART</t>
  </si>
  <si>
    <t>Turk</t>
  </si>
  <si>
    <t>Tot MT</t>
  </si>
  <si>
    <t>% Aantal Turk</t>
  </si>
  <si>
    <t>% Mar/Turk</t>
  </si>
  <si>
    <t>HOUTHALEN-HEL.</t>
  </si>
  <si>
    <t>%vr/%misdr</t>
  </si>
  <si>
    <t>Gemeente</t>
  </si>
  <si>
    <t>% Misdrijven</t>
  </si>
  <si>
    <t>Mar+Turk%</t>
  </si>
  <si>
    <t>SINT-PIETERS-LW</t>
  </si>
  <si>
    <t>Misdrijven per dag</t>
  </si>
  <si>
    <t>% Misdrijven op totaal Vlaanderen</t>
  </si>
  <si>
    <t>Bevolking in de gemeente</t>
  </si>
  <si>
    <t>NIS nr.</t>
  </si>
  <si>
    <t>Misdrijven per dag op 10.000 inwoners</t>
  </si>
  <si>
    <t>% Marok.+Tur-ken op totaal Vlaanderen</t>
  </si>
  <si>
    <t>x-factor van samen voorko-men 1= gelijk</t>
  </si>
  <si>
    <t>Gemeenten</t>
  </si>
  <si>
    <t xml:space="preserve">% Marokkaan-se +Turkse afkomst </t>
  </si>
  <si>
    <t>Misdrijvigheid en inwoners van Marokkaanse/Turkse afkomst in de gemeenten in Vlaanderen</t>
  </si>
  <si>
    <t>Grafieken staan onderaan</t>
  </si>
  <si>
    <t>Totaal voor Vlaanderen</t>
  </si>
  <si>
    <t>Misdrijven per 100 in-woners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</si>
</sst>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  <numFmt numFmtId="169" formatCode="0.0%"/>
  </numFmts>
  <fonts count="30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color indexed="8"/>
      <name val="Arial"/>
      <family val="2"/>
    </font>
    <font>
      <sz val="15.75"/>
      <name val="Arial"/>
      <family val="0"/>
    </font>
    <font>
      <b/>
      <sz val="10.75"/>
      <name val="Arial"/>
      <family val="2"/>
    </font>
    <font>
      <b/>
      <sz val="13.75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4.5"/>
      <name val="Arial"/>
      <family val="0"/>
    </font>
    <font>
      <sz val="16.25"/>
      <name val="Arial"/>
      <family val="0"/>
    </font>
    <font>
      <b/>
      <sz val="11.5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9.5"/>
      <name val="Arial"/>
      <family val="2"/>
    </font>
    <font>
      <sz val="15"/>
      <name val="Arial"/>
      <family val="0"/>
    </font>
    <font>
      <sz val="14.25"/>
      <name val="Arial"/>
      <family val="0"/>
    </font>
    <font>
      <b/>
      <sz val="11.25"/>
      <name val="Arial"/>
      <family val="2"/>
    </font>
    <font>
      <b/>
      <sz val="10.5"/>
      <name val="Arial"/>
      <family val="2"/>
    </font>
    <font>
      <b/>
      <sz val="9"/>
      <color indexed="8"/>
      <name val="Arial"/>
      <family val="2"/>
    </font>
    <font>
      <b/>
      <sz val="6.5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" xfId="0" applyBorder="1" applyAlignment="1">
      <alignment/>
    </xf>
    <xf numFmtId="49" fontId="4" fillId="3" borderId="2" xfId="0" applyNumberFormat="1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0" borderId="0" xfId="0" applyAlignment="1">
      <alignment horizontal="center"/>
    </xf>
    <xf numFmtId="3" fontId="4" fillId="3" borderId="6" xfId="0" applyNumberFormat="1" applyFont="1" applyFill="1" applyBorder="1" applyAlignment="1">
      <alignment horizontal="left" wrapText="1"/>
    </xf>
    <xf numFmtId="169" fontId="5" fillId="3" borderId="0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left" wrapText="1"/>
    </xf>
    <xf numFmtId="3" fontId="5" fillId="3" borderId="5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10" fontId="5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3" fontId="4" fillId="3" borderId="6" xfId="0" applyNumberFormat="1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Alignment="1">
      <alignment horizontal="left"/>
    </xf>
    <xf numFmtId="169" fontId="5" fillId="3" borderId="5" xfId="0" applyNumberFormat="1" applyFont="1" applyFill="1" applyBorder="1" applyAlignment="1">
      <alignment/>
    </xf>
    <xf numFmtId="9" fontId="5" fillId="3" borderId="0" xfId="0" applyNumberFormat="1" applyFont="1" applyFill="1" applyAlignment="1">
      <alignment/>
    </xf>
    <xf numFmtId="168" fontId="5" fillId="3" borderId="0" xfId="0" applyNumberFormat="1" applyFont="1" applyFill="1" applyBorder="1" applyAlignment="1">
      <alignment/>
    </xf>
    <xf numFmtId="168" fontId="8" fillId="3" borderId="5" xfId="0" applyNumberFormat="1" applyFont="1" applyFill="1" applyBorder="1" applyAlignment="1">
      <alignment horizontal="right" vertical="top"/>
    </xf>
    <xf numFmtId="168" fontId="5" fillId="3" borderId="5" xfId="0" applyNumberFormat="1" applyFont="1" applyFill="1" applyBorder="1" applyAlignment="1">
      <alignment/>
    </xf>
    <xf numFmtId="168" fontId="8" fillId="3" borderId="7" xfId="0" applyNumberFormat="1" applyFont="1" applyFill="1" applyBorder="1" applyAlignment="1">
      <alignment horizontal="right" vertical="top"/>
    </xf>
    <xf numFmtId="169" fontId="5" fillId="3" borderId="7" xfId="0" applyNumberFormat="1" applyFont="1" applyFill="1" applyBorder="1" applyAlignment="1">
      <alignment/>
    </xf>
    <xf numFmtId="1" fontId="5" fillId="3" borderId="0" xfId="0" applyNumberFormat="1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49" fontId="5" fillId="3" borderId="7" xfId="0" applyNumberFormat="1" applyFont="1" applyFill="1" applyBorder="1" applyAlignment="1">
      <alignment horizontal="center"/>
    </xf>
    <xf numFmtId="9" fontId="4" fillId="3" borderId="6" xfId="0" applyNumberFormat="1" applyFont="1" applyFill="1" applyBorder="1" applyAlignment="1">
      <alignment/>
    </xf>
    <xf numFmtId="9" fontId="4" fillId="3" borderId="3" xfId="0" applyNumberFormat="1" applyFont="1" applyFill="1" applyBorder="1" applyAlignment="1">
      <alignment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" fontId="8" fillId="3" borderId="5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/>
    </xf>
    <xf numFmtId="0" fontId="4" fillId="3" borderId="3" xfId="0" applyFont="1" applyFill="1" applyBorder="1" applyAlignment="1">
      <alignment vertical="top" wrapText="1"/>
    </xf>
    <xf numFmtId="168" fontId="24" fillId="4" borderId="3" xfId="0" applyNumberFormat="1" applyFont="1" applyFill="1" applyBorder="1" applyAlignment="1">
      <alignment horizontal="left" vertical="top" wrapText="1"/>
    </xf>
    <xf numFmtId="1" fontId="24" fillId="4" borderId="3" xfId="0" applyNumberFormat="1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3" fontId="4" fillId="6" borderId="3" xfId="0" applyNumberFormat="1" applyFont="1" applyFill="1" applyBorder="1" applyAlignment="1">
      <alignment horizontal="left" vertical="top" wrapText="1"/>
    </xf>
    <xf numFmtId="3" fontId="4" fillId="6" borderId="8" xfId="0" applyNumberFormat="1" applyFont="1" applyFill="1" applyBorder="1" applyAlignment="1">
      <alignment horizontal="left" vertical="top" wrapText="1"/>
    </xf>
    <xf numFmtId="1" fontId="8" fillId="3" borderId="7" xfId="0" applyNumberFormat="1" applyFont="1" applyFill="1" applyBorder="1" applyAlignment="1">
      <alignment horizontal="right" vertical="top"/>
    </xf>
    <xf numFmtId="3" fontId="24" fillId="3" borderId="3" xfId="0" applyNumberFormat="1" applyFont="1" applyFill="1" applyBorder="1" applyAlignment="1">
      <alignment horizontal="right" vertical="top"/>
    </xf>
    <xf numFmtId="1" fontId="24" fillId="3" borderId="3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4" fillId="3" borderId="2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0" fontId="5" fillId="3" borderId="4" xfId="0" applyNumberFormat="1" applyFont="1" applyFill="1" applyBorder="1" applyAlignment="1">
      <alignment/>
    </xf>
    <xf numFmtId="10" fontId="5" fillId="3" borderId="5" xfId="0" applyNumberFormat="1" applyFont="1" applyFill="1" applyBorder="1" applyAlignment="1">
      <alignment/>
    </xf>
    <xf numFmtId="168" fontId="5" fillId="3" borderId="5" xfId="0" applyNumberFormat="1" applyFont="1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10" fontId="5" fillId="3" borderId="7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4" fillId="3" borderId="3" xfId="0" applyNumberFormat="1" applyFont="1" applyFill="1" applyBorder="1" applyAlignment="1">
      <alignment/>
    </xf>
    <xf numFmtId="168" fontId="5" fillId="3" borderId="7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168" fontId="24" fillId="3" borderId="0" xfId="0" applyNumberFormat="1" applyFont="1" applyFill="1" applyBorder="1" applyAlignment="1">
      <alignment horizontal="left" wrapText="1"/>
    </xf>
    <xf numFmtId="1" fontId="24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3" fontId="4" fillId="3" borderId="0" xfId="0" applyNumberFormat="1" applyFont="1" applyFill="1" applyBorder="1" applyAlignment="1">
      <alignment horizontal="left" wrapText="1"/>
    </xf>
    <xf numFmtId="0" fontId="5" fillId="3" borderId="0" xfId="0" applyFont="1" applyFill="1" applyAlignment="1">
      <alignment vertical="top"/>
    </xf>
    <xf numFmtId="0" fontId="26" fillId="3" borderId="2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26" fillId="6" borderId="9" xfId="0" applyFont="1" applyFill="1" applyBorder="1" applyAlignment="1">
      <alignment horizontal="center"/>
    </xf>
    <xf numFmtId="0" fontId="26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6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Marokkaanse/Turkse afkomst (33,6%-1%) op het totaal en % misdrijven op het totaal in Vlaanderen -  Bron NIS (1/1/05), Fedpol (31/12/03), eigen verwerking
</a:t>
            </a:r>
          </a:p>
        </c:rich>
      </c:tx>
      <c:layout>
        <c:manualLayout>
          <c:xMode val="factor"/>
          <c:yMode val="factor"/>
          <c:x val="-0.0035"/>
          <c:y val="-0.0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75"/>
          <c:w val="0.84725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tabel!$G$4</c:f>
              <c:strCache>
                <c:ptCount val="1"/>
                <c:pt idx="0">
                  <c:v>% Marok.+Tur-ken op totaal Vlaanderen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tabel!$B$5:$B$19</c:f>
              <c:strCache/>
            </c:strRef>
          </c:cat>
          <c:val>
            <c:numRef>
              <c:f>tabel!$G$5:$G$19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tabel!$F$4</c:f>
              <c:strCache>
                <c:ptCount val="1"/>
                <c:pt idx="0">
                  <c:v>% Misdrijven op totaal Vlaanderen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tabel!$B$5:$B$19</c:f>
              <c:strCache/>
            </c:strRef>
          </c:cat>
          <c:val>
            <c:numRef>
              <c:f>tabel!$F$5:$F$19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2536041"/>
        <c:axId val="47280050"/>
      </c:bar3D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496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Marokkaanse/Turkse afkomst (1%-0,5%) op het totaal en % misdrijven op het totaal in Vlaanderen -  Bron NIS (1/1/05), Fedpol (31/12/03), eigen verwerking
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755"/>
          <c:w val="0.8405"/>
          <c:h val="0.8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tabel!$G$4</c:f>
              <c:strCache>
                <c:ptCount val="1"/>
                <c:pt idx="0">
                  <c:v>% Marok.+Tur-ken op totaal Vlaanderen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tabel!$B$20:$B$32</c:f>
              <c:strCache/>
            </c:strRef>
          </c:cat>
          <c:val>
            <c:numRef>
              <c:f>tabel!$G$20:$G$32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tabel!$F$4</c:f>
              <c:strCache>
                <c:ptCount val="1"/>
                <c:pt idx="0">
                  <c:v>% Misdrijven op totaal Vlaanderen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tabel!$B$20:$B$32</c:f>
              <c:strCache/>
            </c:strRef>
          </c:cat>
          <c:val>
            <c:numRef>
              <c:f>tabel!$F$20:$F$32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2867267"/>
        <c:axId val="4478812"/>
      </c:bar3DChart>
      <c:cat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2867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75"/>
          <c:y val="0.413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Marokkaanse/Turkse afkomst (0,5%-0,2%) op het totaal en % misdrijven op het totaal in Vlaanderen -  Bron NIS (1/1/05), Fedpol (31/12/03), eigen verwerking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47"/>
          <c:w val="0.883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tabel!$G$4</c:f>
              <c:strCache>
                <c:ptCount val="1"/>
                <c:pt idx="0">
                  <c:v>% Marok.+Tur-ken op totaal Vlaanderen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tabel!$B$33:$B$50</c:f>
              <c:strCache/>
            </c:strRef>
          </c:cat>
          <c:val>
            <c:numRef>
              <c:f>tabel!$G$33:$G$50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tabel!$F$4</c:f>
              <c:strCache>
                <c:ptCount val="1"/>
                <c:pt idx="0">
                  <c:v>% Misdrijven op totaal Vlaanderen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tabel!$B$33:$B$50</c:f>
              <c:strCache/>
            </c:strRef>
          </c:cat>
          <c:val>
            <c:numRef>
              <c:f>tabel!$F$33:$F$50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shape val="box"/>
        <c:axId val="40309309"/>
        <c:axId val="27239462"/>
      </c:bar3DChart>
      <c:cat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239462"/>
        <c:crosses val="autoZero"/>
        <c:auto val="1"/>
        <c:lblOffset val="100"/>
        <c:noMultiLvlLbl val="0"/>
      </c:catAx>
      <c:valAx>
        <c:axId val="27239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030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258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% Marokkaanse/Turkse afkomst (0,2%-0,1%) op het totaal en % misdrijven op totaal in Vlaanderen - Bron NIS (1/1/05), Fedpol (31/12/03), eigen verwerking
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75"/>
          <c:w val="0.88625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tabel!$G$4</c:f>
              <c:strCache>
                <c:ptCount val="1"/>
                <c:pt idx="0">
                  <c:v>% Marok.+Tur-ken op totaal Vlaanderen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tabel!$B$51:$B$72</c:f>
              <c:strCache/>
            </c:strRef>
          </c:cat>
          <c:val>
            <c:numRef>
              <c:f>tabel!$G$51:$G$72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tabel!$F$4</c:f>
              <c:strCache>
                <c:ptCount val="1"/>
                <c:pt idx="0">
                  <c:v>% Misdrijven op totaal Vlaanderen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tabel!$B$51:$B$72</c:f>
              <c:strCache/>
            </c:strRef>
          </c:cat>
          <c:val>
            <c:numRef>
              <c:f>tabel!$F$51:$F$72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43828567"/>
        <c:axId val="58912784"/>
      </c:bar3DChart>
      <c:cat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  <c:crossAx val="58912784"/>
        <c:crosses val="autoZero"/>
        <c:auto val="1"/>
        <c:lblOffset val="100"/>
        <c:noMultiLvlLbl val="0"/>
      </c:catAx>
      <c:valAx>
        <c:axId val="5891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382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146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% Marokkanan/Turken en % Misdrijven in Vlaamse gemeenten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Blad2!$O$1</c:f>
              <c:strCache>
                <c:ptCount val="1"/>
                <c:pt idx="0">
                  <c:v>% Mar/Turk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Blad2!$N$2:$N$40</c:f>
              <c:strCache/>
            </c:strRef>
          </c:cat>
          <c:val>
            <c:numRef>
              <c:f>Blad2!$O$2:$O$40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Blad2!$P$1</c:f>
              <c:strCache>
                <c:ptCount val="1"/>
                <c:pt idx="0">
                  <c:v>% Misdrijven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Blad2!$N$2:$N$40</c:f>
              <c:strCache/>
            </c:strRef>
          </c:cat>
          <c:val>
            <c:numRef>
              <c:f>Blad2!$P$2:$P$40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06170"/>
        <c:crosses val="autoZero"/>
        <c:auto val="1"/>
        <c:lblOffset val="100"/>
        <c:noMultiLvlLbl val="0"/>
      </c:catAx>
      <c:valAx>
        <c:axId val="720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0453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315</xdr:row>
      <xdr:rowOff>9525</xdr:rowOff>
    </xdr:from>
    <xdr:to>
      <xdr:col>9</xdr:col>
      <xdr:colOff>38100</xdr:colOff>
      <xdr:row>339</xdr:row>
      <xdr:rowOff>85725</xdr:rowOff>
    </xdr:to>
    <xdr:graphicFrame>
      <xdr:nvGraphicFramePr>
        <xdr:cNvPr id="1" name="Chart 7"/>
        <xdr:cNvGraphicFramePr/>
      </xdr:nvGraphicFramePr>
      <xdr:xfrm>
        <a:off x="0" y="48263175"/>
        <a:ext cx="7210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350</xdr:row>
      <xdr:rowOff>104775</xdr:rowOff>
    </xdr:from>
    <xdr:to>
      <xdr:col>9</xdr:col>
      <xdr:colOff>0</xdr:colOff>
      <xdr:row>374</xdr:row>
      <xdr:rowOff>38100</xdr:rowOff>
    </xdr:to>
    <xdr:graphicFrame>
      <xdr:nvGraphicFramePr>
        <xdr:cNvPr id="2" name="Chart 10"/>
        <xdr:cNvGraphicFramePr/>
      </xdr:nvGraphicFramePr>
      <xdr:xfrm>
        <a:off x="0" y="53692425"/>
        <a:ext cx="71723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390</xdr:row>
      <xdr:rowOff>38100</xdr:rowOff>
    </xdr:from>
    <xdr:to>
      <xdr:col>8</xdr:col>
      <xdr:colOff>819150</xdr:colOff>
      <xdr:row>414</xdr:row>
      <xdr:rowOff>114300</xdr:rowOff>
    </xdr:to>
    <xdr:graphicFrame>
      <xdr:nvGraphicFramePr>
        <xdr:cNvPr id="3" name="Chart 11"/>
        <xdr:cNvGraphicFramePr/>
      </xdr:nvGraphicFramePr>
      <xdr:xfrm>
        <a:off x="0" y="59721750"/>
        <a:ext cx="71628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429</xdr:row>
      <xdr:rowOff>85725</xdr:rowOff>
    </xdr:from>
    <xdr:to>
      <xdr:col>9</xdr:col>
      <xdr:colOff>47625</xdr:colOff>
      <xdr:row>454</xdr:row>
      <xdr:rowOff>9525</xdr:rowOff>
    </xdr:to>
    <xdr:graphicFrame>
      <xdr:nvGraphicFramePr>
        <xdr:cNvPr id="4" name="Chart 12"/>
        <xdr:cNvGraphicFramePr/>
      </xdr:nvGraphicFramePr>
      <xdr:xfrm>
        <a:off x="0" y="65732025"/>
        <a:ext cx="721995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313</xdr:row>
      <xdr:rowOff>9525</xdr:rowOff>
    </xdr:from>
    <xdr:to>
      <xdr:col>9</xdr:col>
      <xdr:colOff>180975</xdr:colOff>
      <xdr:row>338</xdr:row>
      <xdr:rowOff>19050</xdr:rowOff>
    </xdr:to>
    <xdr:graphicFrame>
      <xdr:nvGraphicFramePr>
        <xdr:cNvPr id="1" name="Chart 5"/>
        <xdr:cNvGraphicFramePr/>
      </xdr:nvGraphicFramePr>
      <xdr:xfrm>
        <a:off x="0" y="51006375"/>
        <a:ext cx="74390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7.8515625" style="65" customWidth="1"/>
    <col min="2" max="2" width="16.57421875" style="55" customWidth="1"/>
    <col min="3" max="3" width="10.140625" style="30" customWidth="1"/>
    <col min="4" max="4" width="9.421875" style="30" customWidth="1"/>
    <col min="5" max="6" width="12.28125" style="35" customWidth="1"/>
    <col min="7" max="7" width="12.8515625" style="55" customWidth="1"/>
    <col min="8" max="8" width="13.7109375" style="55" customWidth="1"/>
    <col min="9" max="9" width="12.421875" style="55" customWidth="1"/>
    <col min="10" max="10" width="11.8515625" style="55" customWidth="1"/>
    <col min="11" max="16384" width="9.140625" style="55" customWidth="1"/>
  </cols>
  <sheetData>
    <row r="1" spans="1:13" ht="15" customHeight="1">
      <c r="A1" s="84" t="s">
        <v>952</v>
      </c>
      <c r="B1" s="85"/>
      <c r="C1" s="85"/>
      <c r="D1" s="85"/>
      <c r="E1" s="85"/>
      <c r="F1" s="85"/>
      <c r="G1" s="85"/>
      <c r="H1" s="85"/>
      <c r="I1" s="84" t="s">
        <v>953</v>
      </c>
      <c r="J1" s="84"/>
      <c r="K1" s="63"/>
      <c r="L1" s="63"/>
      <c r="M1" s="63"/>
    </row>
    <row r="2" spans="1:13" ht="3" customHeight="1">
      <c r="A2" s="80"/>
      <c r="B2" s="81"/>
      <c r="C2" s="81"/>
      <c r="D2" s="81"/>
      <c r="E2" s="81"/>
      <c r="F2" s="81"/>
      <c r="G2" s="81"/>
      <c r="H2" s="81"/>
      <c r="I2" s="82"/>
      <c r="J2" s="83"/>
      <c r="K2" s="63"/>
      <c r="L2" s="63"/>
      <c r="M2" s="63"/>
    </row>
    <row r="3" spans="1:13" ht="12" customHeight="1">
      <c r="A3" s="78" t="s">
        <v>954</v>
      </c>
      <c r="B3" s="79"/>
      <c r="C3" s="66">
        <v>6.720035723026403</v>
      </c>
      <c r="D3" s="53">
        <f>C3*J3/100/365</f>
        <v>1112.609802739725</v>
      </c>
      <c r="E3" s="54">
        <f>C3*100/365</f>
        <v>1.8411056775414805</v>
      </c>
      <c r="F3" s="39">
        <f>SUM(F5:F312)</f>
        <v>1.0000000000000016</v>
      </c>
      <c r="G3" s="38">
        <f>SUM(G5:G312)</f>
        <v>1.0000000000000007</v>
      </c>
      <c r="H3" s="39">
        <f>F3/G3</f>
        <v>1.0000000000000009</v>
      </c>
      <c r="I3" s="40">
        <v>0.033239210406606746</v>
      </c>
      <c r="J3" s="41">
        <f>SUM(J5:J312)</f>
        <v>6043161</v>
      </c>
      <c r="K3" s="63"/>
      <c r="L3" s="63"/>
      <c r="M3" s="63"/>
    </row>
    <row r="4" spans="1:13" s="57" customFormat="1" ht="37.5" customHeight="1">
      <c r="A4" s="56" t="s">
        <v>946</v>
      </c>
      <c r="B4" s="45" t="s">
        <v>950</v>
      </c>
      <c r="C4" s="46" t="s">
        <v>955</v>
      </c>
      <c r="D4" s="46" t="s">
        <v>943</v>
      </c>
      <c r="E4" s="47" t="s">
        <v>947</v>
      </c>
      <c r="F4" s="49" t="s">
        <v>944</v>
      </c>
      <c r="G4" s="48" t="s">
        <v>948</v>
      </c>
      <c r="H4" s="49" t="s">
        <v>949</v>
      </c>
      <c r="I4" s="50" t="s">
        <v>951</v>
      </c>
      <c r="J4" s="51" t="s">
        <v>945</v>
      </c>
      <c r="K4" s="77"/>
      <c r="L4" s="77"/>
      <c r="M4" s="77"/>
    </row>
    <row r="5" spans="1:13" ht="12">
      <c r="A5" s="10" t="s">
        <v>313</v>
      </c>
      <c r="B5" s="58" t="s">
        <v>314</v>
      </c>
      <c r="C5" s="31">
        <v>13.5</v>
      </c>
      <c r="D5" s="43">
        <f aca="true" t="shared" si="0" ref="D5:D68">C5*J5/100/365</f>
        <v>169.30442465753424</v>
      </c>
      <c r="E5" s="43">
        <f aca="true" t="shared" si="1" ref="E5:E68">C5*100/365</f>
        <v>3.6986301369863015</v>
      </c>
      <c r="F5" s="59">
        <v>0.15216873358533578</v>
      </c>
      <c r="G5" s="58">
        <v>0.33608320609508946</v>
      </c>
      <c r="H5" s="60">
        <f aca="true" t="shared" si="2" ref="H5:H36">F5/G5</f>
        <v>0.4527710127303476</v>
      </c>
      <c r="I5" s="28">
        <v>0.147480387723403</v>
      </c>
      <c r="J5" s="16">
        <v>457749</v>
      </c>
      <c r="K5" s="63"/>
      <c r="L5" s="63"/>
      <c r="M5" s="63"/>
    </row>
    <row r="6" spans="1:13" ht="12">
      <c r="A6" s="10" t="s">
        <v>773</v>
      </c>
      <c r="B6" s="58" t="s">
        <v>774</v>
      </c>
      <c r="C6" s="31">
        <v>12.2</v>
      </c>
      <c r="D6" s="43">
        <f t="shared" si="0"/>
        <v>77.1945808219178</v>
      </c>
      <c r="E6" s="43">
        <f t="shared" si="1"/>
        <v>3.3424657534246576</v>
      </c>
      <c r="F6" s="59">
        <v>0.06938153936072777</v>
      </c>
      <c r="G6" s="58">
        <v>0.13704293176827392</v>
      </c>
      <c r="H6" s="60">
        <f t="shared" si="2"/>
        <v>0.5062759418927575</v>
      </c>
      <c r="I6" s="28">
        <v>0.11919324878437416</v>
      </c>
      <c r="J6" s="16">
        <v>230951</v>
      </c>
      <c r="K6" s="63"/>
      <c r="L6" s="63"/>
      <c r="M6" s="63"/>
    </row>
    <row r="7" spans="1:13" ht="12">
      <c r="A7" s="10" t="s">
        <v>585</v>
      </c>
      <c r="B7" s="58" t="s">
        <v>586</v>
      </c>
      <c r="C7" s="31">
        <v>8.7</v>
      </c>
      <c r="D7" s="43">
        <f t="shared" si="0"/>
        <v>27.965613698630133</v>
      </c>
      <c r="E7" s="43">
        <f t="shared" si="1"/>
        <v>2.383561643835616</v>
      </c>
      <c r="F7" s="59">
        <v>0.025135149474475895</v>
      </c>
      <c r="G7" s="58">
        <v>0.0016144778286841385</v>
      </c>
      <c r="H7" s="60">
        <f t="shared" si="2"/>
        <v>15.568593775587496</v>
      </c>
      <c r="I7" s="28">
        <v>0.0027640696514868697</v>
      </c>
      <c r="J7" s="16">
        <v>117327</v>
      </c>
      <c r="K7" s="63"/>
      <c r="L7" s="63"/>
      <c r="M7" s="63"/>
    </row>
    <row r="8" spans="1:13" ht="12">
      <c r="A8" s="10" t="s">
        <v>557</v>
      </c>
      <c r="B8" s="58" t="s">
        <v>558</v>
      </c>
      <c r="C8" s="31">
        <v>10.8</v>
      </c>
      <c r="D8" s="43">
        <f t="shared" si="0"/>
        <v>26.60350684931507</v>
      </c>
      <c r="E8" s="43">
        <f t="shared" si="1"/>
        <v>2.958904109589041</v>
      </c>
      <c r="F8" s="59">
        <v>0.023910904599083852</v>
      </c>
      <c r="G8" s="58">
        <v>0.012480217294875938</v>
      </c>
      <c r="H8" s="60">
        <f t="shared" si="2"/>
        <v>1.9159045098438363</v>
      </c>
      <c r="I8" s="28">
        <v>0.027882326771215656</v>
      </c>
      <c r="J8" s="16">
        <v>89910</v>
      </c>
      <c r="K8" s="63"/>
      <c r="L8" s="63"/>
      <c r="M8" s="63"/>
    </row>
    <row r="9" spans="1:13" ht="12">
      <c r="A9" s="10" t="s">
        <v>383</v>
      </c>
      <c r="B9" s="58" t="s">
        <v>384</v>
      </c>
      <c r="C9" s="31">
        <v>10.6</v>
      </c>
      <c r="D9" s="43">
        <f t="shared" si="0"/>
        <v>22.501041095890407</v>
      </c>
      <c r="E9" s="43">
        <f t="shared" si="1"/>
        <v>2.904109589041096</v>
      </c>
      <c r="F9" s="59">
        <v>0.02022365886089008</v>
      </c>
      <c r="G9" s="58">
        <v>0.05745758822003696</v>
      </c>
      <c r="H9" s="60">
        <f t="shared" si="2"/>
        <v>0.35197542200070214</v>
      </c>
      <c r="I9" s="28">
        <v>0.14896102219927723</v>
      </c>
      <c r="J9" s="16">
        <v>77480</v>
      </c>
      <c r="K9" s="63"/>
      <c r="L9" s="63"/>
      <c r="M9" s="63"/>
    </row>
    <row r="10" spans="1:13" ht="12">
      <c r="A10" s="10" t="s">
        <v>709</v>
      </c>
      <c r="B10" s="58" t="s">
        <v>710</v>
      </c>
      <c r="C10" s="31">
        <v>10.1</v>
      </c>
      <c r="D10" s="43">
        <f t="shared" si="0"/>
        <v>21.30878630136986</v>
      </c>
      <c r="E10" s="43">
        <f t="shared" si="1"/>
        <v>2.767123287671233</v>
      </c>
      <c r="F10" s="59">
        <v>0.019152074922311885</v>
      </c>
      <c r="G10" s="58">
        <v>0.009504161648908075</v>
      </c>
      <c r="H10" s="60">
        <f t="shared" si="2"/>
        <v>2.015125124109421</v>
      </c>
      <c r="I10" s="28">
        <v>0.024791252743257105</v>
      </c>
      <c r="J10" s="16">
        <v>77007</v>
      </c>
      <c r="K10" s="63"/>
      <c r="L10" s="63"/>
      <c r="M10" s="63"/>
    </row>
    <row r="11" spans="1:13" ht="12">
      <c r="A11" s="10" t="s">
        <v>635</v>
      </c>
      <c r="B11" s="58" t="s">
        <v>636</v>
      </c>
      <c r="C11" s="31">
        <v>8.8</v>
      </c>
      <c r="D11" s="43">
        <f t="shared" si="0"/>
        <v>17.75068493150685</v>
      </c>
      <c r="E11" s="43">
        <f t="shared" si="1"/>
        <v>2.4109589041095894</v>
      </c>
      <c r="F11" s="59">
        <v>0.01595409719364058</v>
      </c>
      <c r="G11" s="58">
        <v>0.013827357906784441</v>
      </c>
      <c r="H11" s="60">
        <f t="shared" si="2"/>
        <v>1.153806627498421</v>
      </c>
      <c r="I11" s="28">
        <v>0.03772495755517827</v>
      </c>
      <c r="J11" s="16">
        <v>73625</v>
      </c>
      <c r="K11" s="63"/>
      <c r="L11" s="63"/>
      <c r="M11" s="63"/>
    </row>
    <row r="12" spans="1:13" ht="12">
      <c r="A12" s="10" t="s">
        <v>851</v>
      </c>
      <c r="B12" s="58" t="s">
        <v>852</v>
      </c>
      <c r="C12" s="31">
        <v>9.7</v>
      </c>
      <c r="D12" s="43">
        <f t="shared" si="0"/>
        <v>18.479961643835615</v>
      </c>
      <c r="E12" s="43">
        <f t="shared" si="1"/>
        <v>2.657534246575342</v>
      </c>
      <c r="F12" s="59">
        <v>0.016609562128906272</v>
      </c>
      <c r="G12" s="58">
        <v>0.0108747004902178</v>
      </c>
      <c r="H12" s="60">
        <f t="shared" si="2"/>
        <v>1.527358122998164</v>
      </c>
      <c r="I12" s="28">
        <v>0.031413040352037735</v>
      </c>
      <c r="J12" s="16">
        <v>69538</v>
      </c>
      <c r="K12" s="63"/>
      <c r="L12" s="63"/>
      <c r="M12" s="63"/>
    </row>
    <row r="13" spans="1:13" ht="12">
      <c r="A13" s="10" t="s">
        <v>833</v>
      </c>
      <c r="B13" s="58" t="s">
        <v>834</v>
      </c>
      <c r="C13" s="31">
        <v>9.5</v>
      </c>
      <c r="D13" s="43">
        <f t="shared" si="0"/>
        <v>17.980246575342466</v>
      </c>
      <c r="E13" s="43">
        <f t="shared" si="1"/>
        <v>2.6027397260273974</v>
      </c>
      <c r="F13" s="59">
        <v>0.01616042437435599</v>
      </c>
      <c r="G13" s="58">
        <v>0.020969791890173686</v>
      </c>
      <c r="H13" s="60">
        <f t="shared" si="2"/>
        <v>0.7706525872547483</v>
      </c>
      <c r="I13" s="28">
        <v>0.06097391505746792</v>
      </c>
      <c r="J13" s="16">
        <v>69082</v>
      </c>
      <c r="K13" s="63"/>
      <c r="L13" s="63"/>
      <c r="M13" s="63"/>
    </row>
    <row r="14" spans="1:13" ht="12">
      <c r="A14" s="10" t="s">
        <v>659</v>
      </c>
      <c r="B14" s="58" t="s">
        <v>660</v>
      </c>
      <c r="C14" s="31">
        <v>11.6</v>
      </c>
      <c r="D14" s="43">
        <f t="shared" si="0"/>
        <v>21.799736986301372</v>
      </c>
      <c r="E14" s="43">
        <f t="shared" si="1"/>
        <v>3.1780821917808217</v>
      </c>
      <c r="F14" s="59">
        <v>0.019593335356763004</v>
      </c>
      <c r="G14" s="58">
        <v>0.001403395929405053</v>
      </c>
      <c r="H14" s="60">
        <f t="shared" si="2"/>
        <v>13.961373940331494</v>
      </c>
      <c r="I14" s="28">
        <v>0.004109688894072368</v>
      </c>
      <c r="J14" s="16">
        <v>68594</v>
      </c>
      <c r="K14" s="63"/>
      <c r="L14" s="63"/>
      <c r="M14" s="63"/>
    </row>
    <row r="15" spans="1:13" ht="12">
      <c r="A15" s="10" t="s">
        <v>845</v>
      </c>
      <c r="B15" s="58" t="s">
        <v>846</v>
      </c>
      <c r="C15" s="31">
        <v>6.7</v>
      </c>
      <c r="D15" s="43">
        <f t="shared" si="0"/>
        <v>11.675805479452054</v>
      </c>
      <c r="E15" s="43">
        <f t="shared" si="1"/>
        <v>1.8356164383561644</v>
      </c>
      <c r="F15" s="59">
        <v>0.010494070293737468</v>
      </c>
      <c r="G15" s="58">
        <v>0.047961889760486764</v>
      </c>
      <c r="H15" s="60">
        <f t="shared" si="2"/>
        <v>0.21880018377388813</v>
      </c>
      <c r="I15" s="28">
        <v>0.15146288930463625</v>
      </c>
      <c r="J15" s="16">
        <v>63607</v>
      </c>
      <c r="K15" s="63"/>
      <c r="L15" s="63"/>
      <c r="M15" s="63"/>
    </row>
    <row r="16" spans="1:13" ht="12">
      <c r="A16" s="10" t="s">
        <v>677</v>
      </c>
      <c r="B16" s="58" t="s">
        <v>678</v>
      </c>
      <c r="C16" s="31">
        <v>9</v>
      </c>
      <c r="D16" s="43">
        <f t="shared" si="0"/>
        <v>13.655342465753424</v>
      </c>
      <c r="E16" s="43">
        <f t="shared" si="1"/>
        <v>2.4657534246575343</v>
      </c>
      <c r="F16" s="59">
        <v>0.012273253778753416</v>
      </c>
      <c r="G16" s="58">
        <v>0.0019664469390386517</v>
      </c>
      <c r="H16" s="60">
        <f t="shared" si="2"/>
        <v>6.241334833450178</v>
      </c>
      <c r="I16" s="28">
        <v>0.007132538822679667</v>
      </c>
      <c r="J16" s="16">
        <v>55380</v>
      </c>
      <c r="K16" s="63"/>
      <c r="L16" s="63"/>
      <c r="M16" s="63"/>
    </row>
    <row r="17" spans="1:13" ht="12">
      <c r="A17" s="10" t="s">
        <v>825</v>
      </c>
      <c r="B17" s="58" t="s">
        <v>826</v>
      </c>
      <c r="C17" s="31">
        <v>6</v>
      </c>
      <c r="D17" s="43">
        <f t="shared" si="0"/>
        <v>7.494739726027397</v>
      </c>
      <c r="E17" s="43">
        <f t="shared" si="1"/>
        <v>1.643835616438356</v>
      </c>
      <c r="F17" s="59">
        <v>0.006736179842719447</v>
      </c>
      <c r="G17" s="58">
        <v>0.0004087222625191729</v>
      </c>
      <c r="H17" s="60">
        <f t="shared" si="2"/>
        <v>16.481069079038623</v>
      </c>
      <c r="I17" s="28">
        <v>0.0018007150220428574</v>
      </c>
      <c r="J17" s="16">
        <v>45593</v>
      </c>
      <c r="K17" s="63"/>
      <c r="L17" s="63"/>
      <c r="M17" s="63"/>
    </row>
    <row r="18" spans="1:13" ht="12">
      <c r="A18" s="10" t="s">
        <v>733</v>
      </c>
      <c r="B18" s="58" t="s">
        <v>734</v>
      </c>
      <c r="C18" s="31">
        <v>4.8</v>
      </c>
      <c r="D18" s="43">
        <f t="shared" si="0"/>
        <v>5.665446575342465</v>
      </c>
      <c r="E18" s="43">
        <f t="shared" si="1"/>
        <v>1.3150684931506849</v>
      </c>
      <c r="F18" s="59">
        <v>0.005092033668399912</v>
      </c>
      <c r="G18" s="58">
        <v>0.0034465094073328063</v>
      </c>
      <c r="H18" s="60">
        <f t="shared" si="2"/>
        <v>1.4774466181830468</v>
      </c>
      <c r="I18" s="28">
        <v>0.01606972911492305</v>
      </c>
      <c r="J18" s="16">
        <v>43081</v>
      </c>
      <c r="K18" s="63"/>
      <c r="L18" s="63"/>
      <c r="M18" s="63"/>
    </row>
    <row r="19" spans="1:13" ht="12">
      <c r="A19" s="10" t="s">
        <v>841</v>
      </c>
      <c r="B19" s="58" t="s">
        <v>842</v>
      </c>
      <c r="C19" s="31">
        <v>4.2</v>
      </c>
      <c r="D19" s="43">
        <f t="shared" si="0"/>
        <v>4.700432876712329</v>
      </c>
      <c r="E19" s="43">
        <f t="shared" si="1"/>
        <v>1.1506849315068493</v>
      </c>
      <c r="F19" s="59">
        <v>0.004224691230598397</v>
      </c>
      <c r="G19" s="58">
        <v>0.021410873406120086</v>
      </c>
      <c r="H19" s="60">
        <f t="shared" si="2"/>
        <v>0.19731522159160547</v>
      </c>
      <c r="I19" s="28">
        <v>0.1052853191020588</v>
      </c>
      <c r="J19" s="16">
        <v>40849</v>
      </c>
      <c r="K19" s="63"/>
      <c r="L19" s="63"/>
      <c r="M19" s="63"/>
    </row>
    <row r="20" spans="1:13" ht="12">
      <c r="A20" s="10" t="s">
        <v>441</v>
      </c>
      <c r="B20" s="58" t="s">
        <v>442</v>
      </c>
      <c r="C20" s="31">
        <v>12.4</v>
      </c>
      <c r="D20" s="43">
        <f t="shared" si="0"/>
        <v>13.439901369863014</v>
      </c>
      <c r="E20" s="43">
        <f t="shared" si="1"/>
        <v>3.3972602739726026</v>
      </c>
      <c r="F20" s="59">
        <v>0.012079617972777321</v>
      </c>
      <c r="G20" s="58">
        <v>0.005957587473284947</v>
      </c>
      <c r="H20" s="60">
        <f t="shared" si="2"/>
        <v>2.0276022848082085</v>
      </c>
      <c r="I20" s="28">
        <v>0.030249488132251458</v>
      </c>
      <c r="J20" s="16">
        <v>39561</v>
      </c>
      <c r="K20" s="63"/>
      <c r="L20" s="63"/>
      <c r="M20" s="63"/>
    </row>
    <row r="21" spans="1:13" ht="12">
      <c r="A21" s="10" t="s">
        <v>457</v>
      </c>
      <c r="B21" s="58" t="s">
        <v>458</v>
      </c>
      <c r="C21" s="31">
        <v>5.6</v>
      </c>
      <c r="D21" s="43">
        <f t="shared" si="0"/>
        <v>6.027747945205479</v>
      </c>
      <c r="E21" s="43">
        <f t="shared" si="1"/>
        <v>1.5342465753424657</v>
      </c>
      <c r="F21" s="59">
        <v>0.005417665681501784</v>
      </c>
      <c r="G21" s="58">
        <v>0.0026111428342424628</v>
      </c>
      <c r="H21" s="60">
        <f t="shared" si="2"/>
        <v>2.0748254788878837</v>
      </c>
      <c r="I21" s="28">
        <v>0.013350132355935653</v>
      </c>
      <c r="J21" s="16">
        <v>39288</v>
      </c>
      <c r="K21" s="63"/>
      <c r="L21" s="63"/>
      <c r="M21" s="63"/>
    </row>
    <row r="22" spans="1:13" ht="12">
      <c r="A22" s="10" t="s">
        <v>379</v>
      </c>
      <c r="B22" s="58" t="s">
        <v>380</v>
      </c>
      <c r="C22" s="31">
        <v>4.9</v>
      </c>
      <c r="D22" s="43">
        <f t="shared" si="0"/>
        <v>5.1182849315068495</v>
      </c>
      <c r="E22" s="43">
        <f t="shared" si="1"/>
        <v>1.3424657534246578</v>
      </c>
      <c r="F22" s="59">
        <v>0.00460025151576359</v>
      </c>
      <c r="G22" s="58">
        <v>0.00022502126998619508</v>
      </c>
      <c r="H22" s="60">
        <f t="shared" si="2"/>
        <v>20.443629689077007</v>
      </c>
      <c r="I22" s="28">
        <v>0.0011855426742905103</v>
      </c>
      <c r="J22" s="16">
        <v>38126</v>
      </c>
      <c r="K22" s="63"/>
      <c r="L22" s="63"/>
      <c r="M22" s="63"/>
    </row>
    <row r="23" spans="1:13" ht="12">
      <c r="A23" s="10" t="s">
        <v>863</v>
      </c>
      <c r="B23" s="58" t="s">
        <v>864</v>
      </c>
      <c r="C23" s="31">
        <v>8.4</v>
      </c>
      <c r="D23" s="43">
        <f t="shared" si="0"/>
        <v>8.742673972602741</v>
      </c>
      <c r="E23" s="43">
        <f t="shared" si="1"/>
        <v>2.3013698630136985</v>
      </c>
      <c r="F23" s="59">
        <v>0.007857807787666895</v>
      </c>
      <c r="G23" s="58">
        <v>0.0015930709379553634</v>
      </c>
      <c r="H23" s="60">
        <f t="shared" si="2"/>
        <v>4.932490826649595</v>
      </c>
      <c r="I23" s="28">
        <v>0.008423491010555686</v>
      </c>
      <c r="J23" s="16">
        <v>37989</v>
      </c>
      <c r="K23" s="63"/>
      <c r="L23" s="63"/>
      <c r="M23" s="63"/>
    </row>
    <row r="24" spans="1:13" ht="12">
      <c r="A24" s="10" t="s">
        <v>829</v>
      </c>
      <c r="B24" s="58" t="s">
        <v>830</v>
      </c>
      <c r="C24" s="31">
        <v>8</v>
      </c>
      <c r="D24" s="43">
        <f t="shared" si="0"/>
        <v>8.222465753424657</v>
      </c>
      <c r="E24" s="43">
        <f t="shared" si="1"/>
        <v>2.191780821917808</v>
      </c>
      <c r="F24" s="59">
        <v>0.007390251041449932</v>
      </c>
      <c r="G24" s="58">
        <v>0.030312655106613788</v>
      </c>
      <c r="H24" s="60">
        <f t="shared" si="2"/>
        <v>0.24380084870353322</v>
      </c>
      <c r="I24" s="28">
        <v>0.1623057443689191</v>
      </c>
      <c r="J24" s="16">
        <v>37515</v>
      </c>
      <c r="K24" s="63"/>
      <c r="L24" s="63"/>
      <c r="M24" s="63"/>
    </row>
    <row r="25" spans="1:13" ht="12">
      <c r="A25" s="10" t="s">
        <v>321</v>
      </c>
      <c r="B25" s="58" t="s">
        <v>322</v>
      </c>
      <c r="C25" s="31">
        <v>5.7</v>
      </c>
      <c r="D25" s="43">
        <f t="shared" si="0"/>
        <v>5.806191780821918</v>
      </c>
      <c r="E25" s="43">
        <f t="shared" si="1"/>
        <v>1.5616438356164384</v>
      </c>
      <c r="F25" s="59">
        <v>0.0052185337272101775</v>
      </c>
      <c r="G25" s="58">
        <v>0.00017722914184753415</v>
      </c>
      <c r="H25" s="60">
        <f t="shared" si="2"/>
        <v>29.445122132902686</v>
      </c>
      <c r="I25" s="28">
        <v>0.0009575040344271114</v>
      </c>
      <c r="J25" s="16">
        <v>37180</v>
      </c>
      <c r="K25" s="63"/>
      <c r="L25" s="63"/>
      <c r="M25" s="63"/>
    </row>
    <row r="26" spans="1:13" ht="12">
      <c r="A26" s="10" t="s">
        <v>497</v>
      </c>
      <c r="B26" s="58" t="s">
        <v>498</v>
      </c>
      <c r="C26" s="31">
        <v>8.5</v>
      </c>
      <c r="D26" s="43">
        <f t="shared" si="0"/>
        <v>8.606191780821918</v>
      </c>
      <c r="E26" s="43">
        <f t="shared" si="1"/>
        <v>2.328767123287671</v>
      </c>
      <c r="F26" s="59">
        <v>0.007735139273112427</v>
      </c>
      <c r="G26" s="58">
        <v>0.018608064224654865</v>
      </c>
      <c r="H26" s="60">
        <f t="shared" si="2"/>
        <v>0.41568747719946647</v>
      </c>
      <c r="I26" s="28">
        <v>0.1011418984738608</v>
      </c>
      <c r="J26" s="16">
        <v>36956</v>
      </c>
      <c r="K26" s="63"/>
      <c r="L26" s="63"/>
      <c r="M26" s="63"/>
    </row>
    <row r="27" spans="1:13" ht="12">
      <c r="A27" s="10" t="s">
        <v>923</v>
      </c>
      <c r="B27" s="58" t="s">
        <v>924</v>
      </c>
      <c r="C27" s="31">
        <v>5</v>
      </c>
      <c r="D27" s="43">
        <f t="shared" si="0"/>
        <v>4.955479452054795</v>
      </c>
      <c r="E27" s="43">
        <f t="shared" si="1"/>
        <v>1.36986301369863</v>
      </c>
      <c r="F27" s="59">
        <v>0.004453923954159191</v>
      </c>
      <c r="G27" s="58">
        <v>0.02024394894406778</v>
      </c>
      <c r="H27" s="60">
        <f t="shared" si="2"/>
        <v>0.2200126055674703</v>
      </c>
      <c r="I27" s="28">
        <v>0.1124091223220456</v>
      </c>
      <c r="J27" s="16">
        <v>36175</v>
      </c>
      <c r="K27" s="63"/>
      <c r="L27" s="63"/>
      <c r="M27" s="63"/>
    </row>
    <row r="28" spans="1:13" ht="12">
      <c r="A28" s="10" t="s">
        <v>643</v>
      </c>
      <c r="B28" s="58" t="s">
        <v>644</v>
      </c>
      <c r="C28" s="31">
        <v>6</v>
      </c>
      <c r="D28" s="43">
        <f t="shared" si="0"/>
        <v>5.904493150684931</v>
      </c>
      <c r="E28" s="43">
        <f t="shared" si="1"/>
        <v>1.643835616438356</v>
      </c>
      <c r="F28" s="59">
        <v>0.005306885788841266</v>
      </c>
      <c r="G28" s="58">
        <v>0.005203367951096706</v>
      </c>
      <c r="H28" s="60">
        <f t="shared" si="2"/>
        <v>1.0198943912322673</v>
      </c>
      <c r="I28" s="28">
        <v>0.029098805646036917</v>
      </c>
      <c r="J28" s="16">
        <v>35919</v>
      </c>
      <c r="K28" s="63"/>
      <c r="L28" s="63"/>
      <c r="M28" s="63"/>
    </row>
    <row r="29" spans="1:13" ht="12">
      <c r="A29" s="10" t="s">
        <v>721</v>
      </c>
      <c r="B29" s="58" t="s">
        <v>722</v>
      </c>
      <c r="C29" s="31">
        <v>4.7</v>
      </c>
      <c r="D29" s="43">
        <f t="shared" si="0"/>
        <v>4.554879452054794</v>
      </c>
      <c r="E29" s="43">
        <f t="shared" si="1"/>
        <v>1.2876712328767124</v>
      </c>
      <c r="F29" s="59">
        <v>0.004093869603556176</v>
      </c>
      <c r="G29" s="58">
        <v>0.002285061126629724</v>
      </c>
      <c r="H29" s="60">
        <f t="shared" si="2"/>
        <v>1.7915799082339188</v>
      </c>
      <c r="I29" s="28">
        <v>0.01297599864303282</v>
      </c>
      <c r="J29" s="16">
        <v>35373</v>
      </c>
      <c r="K29" s="63"/>
      <c r="L29" s="63"/>
      <c r="M29" s="63"/>
    </row>
    <row r="30" spans="1:13" ht="12">
      <c r="A30" s="10" t="s">
        <v>611</v>
      </c>
      <c r="B30" s="58" t="s">
        <v>612</v>
      </c>
      <c r="C30" s="31">
        <v>6.7</v>
      </c>
      <c r="D30" s="43">
        <f t="shared" si="0"/>
        <v>6.415295890410959</v>
      </c>
      <c r="E30" s="43">
        <f t="shared" si="1"/>
        <v>1.8356164383561644</v>
      </c>
      <c r="F30" s="59">
        <v>0.0057659890058614745</v>
      </c>
      <c r="G30" s="58">
        <v>0.0004430728546188355</v>
      </c>
      <c r="H30" s="60">
        <f t="shared" si="2"/>
        <v>13.01363634841004</v>
      </c>
      <c r="I30" s="28">
        <v>0.00254656785601877</v>
      </c>
      <c r="J30" s="16">
        <v>34949</v>
      </c>
      <c r="K30" s="63"/>
      <c r="L30" s="63"/>
      <c r="M30" s="63"/>
    </row>
    <row r="31" spans="1:13" ht="12">
      <c r="A31" s="10" t="s">
        <v>407</v>
      </c>
      <c r="B31" s="58" t="s">
        <v>408</v>
      </c>
      <c r="C31" s="31">
        <v>5.7</v>
      </c>
      <c r="D31" s="43">
        <f t="shared" si="0"/>
        <v>5.427961643835617</v>
      </c>
      <c r="E31" s="43">
        <f t="shared" si="1"/>
        <v>1.5616438356164384</v>
      </c>
      <c r="F31" s="59">
        <v>0.00487858513422193</v>
      </c>
      <c r="G31" s="58">
        <v>0.002729129650584782</v>
      </c>
      <c r="H31" s="60">
        <f t="shared" si="2"/>
        <v>1.787597424393735</v>
      </c>
      <c r="I31" s="28">
        <v>0.015771908625352434</v>
      </c>
      <c r="J31" s="16">
        <v>34758</v>
      </c>
      <c r="K31" s="63"/>
      <c r="L31" s="63"/>
      <c r="M31" s="63"/>
    </row>
    <row r="32" spans="1:13" ht="12">
      <c r="A32" s="10" t="s">
        <v>465</v>
      </c>
      <c r="B32" s="58" t="s">
        <v>466</v>
      </c>
      <c r="C32" s="31">
        <v>7.7</v>
      </c>
      <c r="D32" s="43">
        <f t="shared" si="0"/>
        <v>7.315843835616438</v>
      </c>
      <c r="E32" s="43">
        <f t="shared" si="1"/>
        <v>2.1095890410958904</v>
      </c>
      <c r="F32" s="59">
        <v>0.006575390417738254</v>
      </c>
      <c r="G32" s="58">
        <v>0.004974861838433733</v>
      </c>
      <c r="H32" s="60">
        <f t="shared" si="2"/>
        <v>1.3217232219273904</v>
      </c>
      <c r="I32" s="28">
        <v>0.0288157097955535</v>
      </c>
      <c r="J32" s="16">
        <v>34679</v>
      </c>
      <c r="K32" s="63"/>
      <c r="L32" s="63"/>
      <c r="M32" s="63"/>
    </row>
    <row r="33" spans="1:13" ht="12">
      <c r="A33" s="10" t="s">
        <v>599</v>
      </c>
      <c r="B33" s="58" t="s">
        <v>600</v>
      </c>
      <c r="C33" s="31">
        <v>10.4</v>
      </c>
      <c r="D33" s="43">
        <f t="shared" si="0"/>
        <v>9.637238356164383</v>
      </c>
      <c r="E33" s="43">
        <f t="shared" si="1"/>
        <v>2.8493150684931505</v>
      </c>
      <c r="F33" s="59">
        <v>0.00866183124796613</v>
      </c>
      <c r="G33" s="58">
        <v>0.001296361475761177</v>
      </c>
      <c r="H33" s="60">
        <f t="shared" si="2"/>
        <v>6.681648143609184</v>
      </c>
      <c r="I33" s="28">
        <v>0.0076989031132661204</v>
      </c>
      <c r="J33" s="16">
        <v>33823</v>
      </c>
      <c r="K33" s="63"/>
      <c r="L33" s="63"/>
      <c r="M33" s="63"/>
    </row>
    <row r="34" spans="1:13" ht="12">
      <c r="A34" s="10" t="s">
        <v>463</v>
      </c>
      <c r="B34" s="58" t="s">
        <v>464</v>
      </c>
      <c r="C34" s="31">
        <v>4.8</v>
      </c>
      <c r="D34" s="43">
        <f t="shared" si="0"/>
        <v>4.414816438356164</v>
      </c>
      <c r="E34" s="43">
        <f t="shared" si="1"/>
        <v>1.3150684931506849</v>
      </c>
      <c r="F34" s="59">
        <v>0.003967982690324121</v>
      </c>
      <c r="G34" s="58">
        <v>0.0034017042872028116</v>
      </c>
      <c r="H34" s="60">
        <f t="shared" si="2"/>
        <v>1.1664690270849365</v>
      </c>
      <c r="I34" s="28">
        <v>0.02035387685800244</v>
      </c>
      <c r="J34" s="16">
        <v>33571</v>
      </c>
      <c r="K34" s="63"/>
      <c r="L34" s="63"/>
      <c r="M34" s="63"/>
    </row>
    <row r="35" spans="1:13" ht="12">
      <c r="A35" s="10" t="s">
        <v>353</v>
      </c>
      <c r="B35" s="58" t="s">
        <v>354</v>
      </c>
      <c r="C35" s="31">
        <v>6.5</v>
      </c>
      <c r="D35" s="43">
        <f t="shared" si="0"/>
        <v>5.917671232876712</v>
      </c>
      <c r="E35" s="43">
        <f t="shared" si="1"/>
        <v>1.7808219178082192</v>
      </c>
      <c r="F35" s="59">
        <v>0.005318730086958477</v>
      </c>
      <c r="G35" s="58">
        <v>0.0012356256462516286</v>
      </c>
      <c r="H35" s="60">
        <f t="shared" si="2"/>
        <v>4.304483403280985</v>
      </c>
      <c r="I35" s="28">
        <v>0.007469154378573577</v>
      </c>
      <c r="J35" s="16">
        <v>33230</v>
      </c>
      <c r="K35" s="63"/>
      <c r="L35" s="63"/>
      <c r="M35" s="63"/>
    </row>
    <row r="36" spans="1:13" ht="12">
      <c r="A36" s="10" t="s">
        <v>381</v>
      </c>
      <c r="B36" s="58" t="s">
        <v>382</v>
      </c>
      <c r="C36" s="31">
        <v>6.6</v>
      </c>
      <c r="D36" s="43">
        <f t="shared" si="0"/>
        <v>5.957539726027397</v>
      </c>
      <c r="E36" s="43">
        <f t="shared" si="1"/>
        <v>1.8082191780821917</v>
      </c>
      <c r="F36" s="59">
        <v>0.005354563398019112</v>
      </c>
      <c r="G36" s="58">
        <v>0.009353317744470428</v>
      </c>
      <c r="H36" s="60">
        <f t="shared" si="2"/>
        <v>0.5724774400169039</v>
      </c>
      <c r="I36" s="28">
        <v>0.05702491880899627</v>
      </c>
      <c r="J36" s="16">
        <v>32947</v>
      </c>
      <c r="K36" s="63"/>
      <c r="L36" s="63"/>
      <c r="M36" s="63"/>
    </row>
    <row r="37" spans="1:13" ht="12">
      <c r="A37" s="10" t="s">
        <v>429</v>
      </c>
      <c r="B37" s="58" t="s">
        <v>430</v>
      </c>
      <c r="C37" s="31">
        <v>8.5</v>
      </c>
      <c r="D37" s="43">
        <f t="shared" si="0"/>
        <v>7.5629041095890415</v>
      </c>
      <c r="E37" s="43">
        <f t="shared" si="1"/>
        <v>2.328767123287671</v>
      </c>
      <c r="F37" s="59">
        <v>0.006797445151899534</v>
      </c>
      <c r="G37" s="58">
        <v>0.0034360548793024746</v>
      </c>
      <c r="H37" s="60">
        <f aca="true" t="shared" si="3" ref="H37:H68">F37/G37</f>
        <v>1.9782702519813733</v>
      </c>
      <c r="I37" s="28">
        <v>0.02125261731740362</v>
      </c>
      <c r="J37" s="16">
        <v>32476</v>
      </c>
      <c r="K37" s="63"/>
      <c r="L37" s="63"/>
      <c r="M37" s="63"/>
    </row>
    <row r="38" spans="1:13" ht="12">
      <c r="A38" s="10" t="s">
        <v>641</v>
      </c>
      <c r="B38" s="58" t="s">
        <v>642</v>
      </c>
      <c r="C38" s="31">
        <v>7.2</v>
      </c>
      <c r="D38" s="43">
        <f t="shared" si="0"/>
        <v>6.376438356164384</v>
      </c>
      <c r="E38" s="43">
        <f t="shared" si="1"/>
        <v>1.9726027397260273</v>
      </c>
      <c r="F38" s="59">
        <v>0.005731064332223968</v>
      </c>
      <c r="G38" s="58">
        <v>0.0010140892189422109</v>
      </c>
      <c r="H38" s="60">
        <f t="shared" si="3"/>
        <v>5.651439957326438</v>
      </c>
      <c r="I38" s="28">
        <v>0.006301624129930393</v>
      </c>
      <c r="J38" s="16">
        <v>32325</v>
      </c>
      <c r="K38" s="63"/>
      <c r="L38" s="63"/>
      <c r="M38" s="63"/>
    </row>
    <row r="39" spans="1:13" ht="12">
      <c r="A39" s="10" t="s">
        <v>769</v>
      </c>
      <c r="B39" s="58" t="s">
        <v>770</v>
      </c>
      <c r="C39" s="31">
        <v>5</v>
      </c>
      <c r="D39" s="43">
        <f t="shared" si="0"/>
        <v>4.378493150684932</v>
      </c>
      <c r="E39" s="43">
        <f t="shared" si="1"/>
        <v>1.36986301369863</v>
      </c>
      <c r="F39" s="59">
        <v>0.00393533576632454</v>
      </c>
      <c r="G39" s="58">
        <v>0.000282770091487077</v>
      </c>
      <c r="H39" s="60">
        <f t="shared" si="3"/>
        <v>13.917086300141438</v>
      </c>
      <c r="I39" s="28">
        <v>0.0017770547195194442</v>
      </c>
      <c r="J39" s="16">
        <v>31963</v>
      </c>
      <c r="K39" s="63"/>
      <c r="L39" s="63"/>
      <c r="M39" s="63"/>
    </row>
    <row r="40" spans="1:13" ht="12">
      <c r="A40" s="10" t="s">
        <v>567</v>
      </c>
      <c r="B40" s="58" t="s">
        <v>568</v>
      </c>
      <c r="C40" s="31">
        <v>6.3</v>
      </c>
      <c r="D40" s="43">
        <f t="shared" si="0"/>
        <v>5.4794465753424655</v>
      </c>
      <c r="E40" s="43">
        <f t="shared" si="1"/>
        <v>1.726027397260274</v>
      </c>
      <c r="F40" s="59">
        <v>0.004924859157136406</v>
      </c>
      <c r="G40" s="58">
        <v>0.0016304085380636922</v>
      </c>
      <c r="H40" s="60">
        <f t="shared" si="3"/>
        <v>3.020628905062821</v>
      </c>
      <c r="I40" s="28">
        <v>0.010316260316260316</v>
      </c>
      <c r="J40" s="16">
        <v>31746</v>
      </c>
      <c r="K40" s="63"/>
      <c r="L40" s="63"/>
      <c r="M40" s="63"/>
    </row>
    <row r="41" spans="1:13" ht="12">
      <c r="A41" s="10" t="s">
        <v>881</v>
      </c>
      <c r="B41" s="58" t="s">
        <v>882</v>
      </c>
      <c r="C41" s="31">
        <v>7.4</v>
      </c>
      <c r="D41" s="43">
        <f t="shared" si="0"/>
        <v>6.409819178082192</v>
      </c>
      <c r="E41" s="43">
        <f t="shared" si="1"/>
        <v>2.0273972602739727</v>
      </c>
      <c r="F41" s="59">
        <v>0.0057610666042115155</v>
      </c>
      <c r="G41" s="58">
        <v>0.003098522974323182</v>
      </c>
      <c r="H41" s="60">
        <f t="shared" si="3"/>
        <v>1.8592944612488858</v>
      </c>
      <c r="I41" s="28">
        <v>0.019686234817813765</v>
      </c>
      <c r="J41" s="16">
        <v>31616</v>
      </c>
      <c r="K41" s="63"/>
      <c r="L41" s="63"/>
      <c r="M41" s="63"/>
    </row>
    <row r="42" spans="1:13" ht="12">
      <c r="A42" s="10" t="s">
        <v>713</v>
      </c>
      <c r="B42" s="58" t="s">
        <v>714</v>
      </c>
      <c r="C42" s="31">
        <v>7.2</v>
      </c>
      <c r="D42" s="43">
        <f t="shared" si="0"/>
        <v>6.132624657534247</v>
      </c>
      <c r="E42" s="43">
        <f t="shared" si="1"/>
        <v>1.9726027397260273</v>
      </c>
      <c r="F42" s="59">
        <v>0.0055119275800312745</v>
      </c>
      <c r="G42" s="58">
        <v>0.0007323147967913561</v>
      </c>
      <c r="H42" s="60">
        <f t="shared" si="3"/>
        <v>7.526718843019198</v>
      </c>
      <c r="I42" s="28">
        <v>0.004731577085142655</v>
      </c>
      <c r="J42" s="16">
        <v>31089</v>
      </c>
      <c r="K42" s="63"/>
      <c r="L42" s="63"/>
      <c r="M42" s="63"/>
    </row>
    <row r="43" spans="1:13" ht="12">
      <c r="A43" s="10" t="s">
        <v>645</v>
      </c>
      <c r="B43" s="58" t="s">
        <v>646</v>
      </c>
      <c r="C43" s="31">
        <v>3.9</v>
      </c>
      <c r="D43" s="43">
        <f t="shared" si="0"/>
        <v>3.3186328767123285</v>
      </c>
      <c r="E43" s="43">
        <f t="shared" si="1"/>
        <v>1.0684931506849316</v>
      </c>
      <c r="F43" s="59">
        <v>0.0029827463936956365</v>
      </c>
      <c r="G43" s="58">
        <v>0.00028625493416385434</v>
      </c>
      <c r="H43" s="60">
        <f t="shared" si="3"/>
        <v>10.419895127426141</v>
      </c>
      <c r="I43" s="28">
        <v>0.0018513152387391735</v>
      </c>
      <c r="J43" s="16">
        <v>31059</v>
      </c>
      <c r="K43" s="63"/>
      <c r="L43" s="63"/>
      <c r="M43" s="63"/>
    </row>
    <row r="44" spans="1:13" ht="12">
      <c r="A44" s="10" t="s">
        <v>873</v>
      </c>
      <c r="B44" s="58" t="s">
        <v>874</v>
      </c>
      <c r="C44" s="31">
        <v>4.1</v>
      </c>
      <c r="D44" s="43">
        <f t="shared" si="0"/>
        <v>3.4426520547945203</v>
      </c>
      <c r="E44" s="43">
        <f t="shared" si="1"/>
        <v>1.1232876712328765</v>
      </c>
      <c r="F44" s="59">
        <v>0.0030942133048955946</v>
      </c>
      <c r="G44" s="58">
        <v>0.02068353695600984</v>
      </c>
      <c r="H44" s="60">
        <f t="shared" si="3"/>
        <v>0.1495978812268148</v>
      </c>
      <c r="I44" s="28">
        <v>0.135561863743148</v>
      </c>
      <c r="J44" s="16">
        <v>30648</v>
      </c>
      <c r="K44" s="63"/>
      <c r="L44" s="63"/>
      <c r="M44" s="63"/>
    </row>
    <row r="45" spans="1:13" ht="12">
      <c r="A45" s="10" t="s">
        <v>491</v>
      </c>
      <c r="B45" s="58" t="s">
        <v>942</v>
      </c>
      <c r="C45" s="31">
        <v>5.8</v>
      </c>
      <c r="D45" s="43">
        <f t="shared" si="0"/>
        <v>4.868345205479453</v>
      </c>
      <c r="E45" s="43">
        <f t="shared" si="1"/>
        <v>1.5890410958904109</v>
      </c>
      <c r="F45" s="59">
        <v>0.00437560876552722</v>
      </c>
      <c r="G45" s="58">
        <v>0.004824017933996084</v>
      </c>
      <c r="H45" s="60">
        <f t="shared" si="3"/>
        <v>0.9070465378437318</v>
      </c>
      <c r="I45" s="28">
        <v>0.03162842314848059</v>
      </c>
      <c r="J45" s="16">
        <v>30637</v>
      </c>
      <c r="K45" s="63"/>
      <c r="L45" s="63"/>
      <c r="M45" s="63"/>
    </row>
    <row r="46" spans="1:13" ht="12">
      <c r="A46" s="10" t="s">
        <v>903</v>
      </c>
      <c r="B46" s="58" t="s">
        <v>904</v>
      </c>
      <c r="C46" s="31">
        <v>4.4</v>
      </c>
      <c r="D46" s="43">
        <f t="shared" si="0"/>
        <v>3.599320547945206</v>
      </c>
      <c r="E46" s="43">
        <f t="shared" si="1"/>
        <v>1.2054794520547947</v>
      </c>
      <c r="F46" s="59">
        <v>0.003235025018728153</v>
      </c>
      <c r="G46" s="58">
        <v>0.0034709033060702477</v>
      </c>
      <c r="H46" s="60">
        <f t="shared" si="3"/>
        <v>0.9320412392561993</v>
      </c>
      <c r="I46" s="28">
        <v>0.023350525822225195</v>
      </c>
      <c r="J46" s="16">
        <v>29858</v>
      </c>
      <c r="K46" s="63"/>
      <c r="L46" s="63"/>
      <c r="M46" s="63"/>
    </row>
    <row r="47" spans="1:13" ht="12">
      <c r="A47" s="10" t="s">
        <v>895</v>
      </c>
      <c r="B47" s="58" t="s">
        <v>937</v>
      </c>
      <c r="C47" s="31">
        <v>5.3</v>
      </c>
      <c r="D47" s="43">
        <f t="shared" si="0"/>
        <v>4.327413698630137</v>
      </c>
      <c r="E47" s="43">
        <f t="shared" si="1"/>
        <v>1.452054794520548</v>
      </c>
      <c r="F47" s="59">
        <v>0.0038894261833521317</v>
      </c>
      <c r="G47" s="58">
        <v>0.01677852181934675</v>
      </c>
      <c r="H47" s="60">
        <f t="shared" si="3"/>
        <v>0.23180982360838037</v>
      </c>
      <c r="I47" s="28">
        <v>0.11308972552177704</v>
      </c>
      <c r="J47" s="16">
        <v>29802</v>
      </c>
      <c r="K47" s="63"/>
      <c r="L47" s="63"/>
      <c r="M47" s="63"/>
    </row>
    <row r="48" spans="1:13" ht="12">
      <c r="A48" s="10" t="s">
        <v>919</v>
      </c>
      <c r="B48" s="58" t="s">
        <v>920</v>
      </c>
      <c r="C48" s="31">
        <v>4.8</v>
      </c>
      <c r="D48" s="43">
        <f t="shared" si="0"/>
        <v>3.897205479452055</v>
      </c>
      <c r="E48" s="43">
        <f t="shared" si="1"/>
        <v>1.3150684931506849</v>
      </c>
      <c r="F48" s="59">
        <v>0.003502760329682027</v>
      </c>
      <c r="G48" s="58">
        <v>0.0007935484609690153</v>
      </c>
      <c r="H48" s="60">
        <f t="shared" si="3"/>
        <v>4.414047159016285</v>
      </c>
      <c r="I48" s="28">
        <v>0.005378775097013666</v>
      </c>
      <c r="J48" s="16">
        <v>29635</v>
      </c>
      <c r="K48" s="63"/>
      <c r="L48" s="63"/>
      <c r="M48" s="63"/>
    </row>
    <row r="49" spans="1:13" ht="12">
      <c r="A49" s="10" t="s">
        <v>451</v>
      </c>
      <c r="B49" s="58" t="s">
        <v>452</v>
      </c>
      <c r="C49" s="31">
        <v>6.7</v>
      </c>
      <c r="D49" s="43">
        <f t="shared" si="0"/>
        <v>5.293550684931507</v>
      </c>
      <c r="E49" s="43">
        <f t="shared" si="1"/>
        <v>1.8356164383561644</v>
      </c>
      <c r="F49" s="59">
        <v>0.004757778218290458</v>
      </c>
      <c r="G49" s="58">
        <v>0.0025429394847112487</v>
      </c>
      <c r="H49" s="60">
        <f t="shared" si="3"/>
        <v>1.8709757927372401</v>
      </c>
      <c r="I49" s="28">
        <v>0.017712740134544696</v>
      </c>
      <c r="J49" s="16">
        <v>28838</v>
      </c>
      <c r="K49" s="63"/>
      <c r="L49" s="63"/>
      <c r="M49" s="63"/>
    </row>
    <row r="50" spans="1:13" ht="12">
      <c r="A50" s="10" t="s">
        <v>499</v>
      </c>
      <c r="B50" s="58" t="s">
        <v>500</v>
      </c>
      <c r="C50" s="31">
        <v>8.4</v>
      </c>
      <c r="D50" s="43">
        <f t="shared" si="0"/>
        <v>6.564887671232877</v>
      </c>
      <c r="E50" s="43">
        <f t="shared" si="1"/>
        <v>2.3013698630136985</v>
      </c>
      <c r="F50" s="59">
        <v>0.005900440257732129</v>
      </c>
      <c r="G50" s="58">
        <v>0.005237220708528258</v>
      </c>
      <c r="H50" s="60">
        <f t="shared" si="3"/>
        <v>1.1266357837705576</v>
      </c>
      <c r="I50" s="28">
        <v>0.03687863703288228</v>
      </c>
      <c r="J50" s="16">
        <v>28526</v>
      </c>
      <c r="K50" s="63"/>
      <c r="L50" s="63"/>
      <c r="M50" s="63"/>
    </row>
    <row r="51" spans="1:13" ht="12">
      <c r="A51" s="10" t="s">
        <v>805</v>
      </c>
      <c r="B51" s="58" t="s">
        <v>806</v>
      </c>
      <c r="C51" s="31">
        <v>8.2</v>
      </c>
      <c r="D51" s="43">
        <f t="shared" si="0"/>
        <v>6.357583561643835</v>
      </c>
      <c r="E51" s="43">
        <f t="shared" si="1"/>
        <v>2.246575342465753</v>
      </c>
      <c r="F51" s="59">
        <v>0.005714117874917804</v>
      </c>
      <c r="G51" s="58">
        <v>0.0012316429689067405</v>
      </c>
      <c r="H51" s="60">
        <f t="shared" si="3"/>
        <v>4.639427187239093</v>
      </c>
      <c r="I51" s="28">
        <v>0.008742358387222164</v>
      </c>
      <c r="J51" s="16">
        <v>28299</v>
      </c>
      <c r="K51" s="63"/>
      <c r="L51" s="63"/>
      <c r="M51" s="63"/>
    </row>
    <row r="52" spans="1:13" ht="12">
      <c r="A52" s="10" t="s">
        <v>763</v>
      </c>
      <c r="B52" s="58" t="s">
        <v>764</v>
      </c>
      <c r="C52" s="31">
        <v>5.9</v>
      </c>
      <c r="D52" s="43">
        <f t="shared" si="0"/>
        <v>4.539120547945206</v>
      </c>
      <c r="E52" s="43">
        <f t="shared" si="1"/>
        <v>1.6164383561643836</v>
      </c>
      <c r="F52" s="59">
        <v>0.0040797056944563434</v>
      </c>
      <c r="G52" s="58">
        <v>0.0013625734866199468</v>
      </c>
      <c r="H52" s="60">
        <f t="shared" si="3"/>
        <v>2.994117920624319</v>
      </c>
      <c r="I52" s="28">
        <v>0.0097468038887504</v>
      </c>
      <c r="J52" s="16">
        <v>28081</v>
      </c>
      <c r="K52" s="63"/>
      <c r="L52" s="63"/>
      <c r="M52" s="63"/>
    </row>
    <row r="53" spans="1:13" ht="12">
      <c r="A53" s="10" t="s">
        <v>521</v>
      </c>
      <c r="B53" s="58" t="s">
        <v>522</v>
      </c>
      <c r="C53" s="31">
        <v>5.8</v>
      </c>
      <c r="D53" s="43">
        <f t="shared" si="0"/>
        <v>4.422460273972602</v>
      </c>
      <c r="E53" s="43">
        <f t="shared" si="1"/>
        <v>1.5890410958904109</v>
      </c>
      <c r="F53" s="59">
        <v>0.003974852875718512</v>
      </c>
      <c r="G53" s="58">
        <v>0.0003917958838033971</v>
      </c>
      <c r="H53" s="60">
        <f t="shared" si="3"/>
        <v>10.145213464552603</v>
      </c>
      <c r="I53" s="28">
        <v>0.0028277819697459664</v>
      </c>
      <c r="J53" s="16">
        <v>27831</v>
      </c>
      <c r="K53" s="63"/>
      <c r="L53" s="63"/>
      <c r="M53" s="63"/>
    </row>
    <row r="54" spans="1:13" ht="12">
      <c r="A54" s="10" t="s">
        <v>669</v>
      </c>
      <c r="B54" s="58" t="s">
        <v>670</v>
      </c>
      <c r="C54" s="31">
        <v>5.5</v>
      </c>
      <c r="D54" s="43">
        <f t="shared" si="0"/>
        <v>4.000684931506849</v>
      </c>
      <c r="E54" s="43">
        <f t="shared" si="1"/>
        <v>1.5068493150684932</v>
      </c>
      <c r="F54" s="59">
        <v>0.003595766387870606</v>
      </c>
      <c r="G54" s="58">
        <v>0.00032707737694896054</v>
      </c>
      <c r="H54" s="60">
        <f t="shared" si="3"/>
        <v>10.993626099770621</v>
      </c>
      <c r="I54" s="28">
        <v>0.0024745762711864405</v>
      </c>
      <c r="J54" s="16">
        <v>26550</v>
      </c>
      <c r="K54" s="63"/>
      <c r="L54" s="63"/>
      <c r="M54" s="63"/>
    </row>
    <row r="55" spans="1:13" ht="12">
      <c r="A55" s="10" t="s">
        <v>837</v>
      </c>
      <c r="B55" s="58" t="s">
        <v>838</v>
      </c>
      <c r="C55" s="31">
        <v>5.3</v>
      </c>
      <c r="D55" s="43">
        <f t="shared" si="0"/>
        <v>3.8116438356164384</v>
      </c>
      <c r="E55" s="43">
        <f t="shared" si="1"/>
        <v>1.452054794520548</v>
      </c>
      <c r="F55" s="59">
        <v>0.0034258585770415894</v>
      </c>
      <c r="G55" s="58">
        <v>0.008506500974013528</v>
      </c>
      <c r="H55" s="60">
        <f t="shared" si="3"/>
        <v>0.40273416619914926</v>
      </c>
      <c r="I55" s="28">
        <v>0.06509333333333334</v>
      </c>
      <c r="J55" s="16">
        <v>26250</v>
      </c>
      <c r="K55" s="63"/>
      <c r="L55" s="63"/>
      <c r="M55" s="63"/>
    </row>
    <row r="56" spans="1:13" ht="12">
      <c r="A56" s="10" t="s">
        <v>633</v>
      </c>
      <c r="B56" s="58" t="s">
        <v>634</v>
      </c>
      <c r="C56" s="31">
        <v>4.7</v>
      </c>
      <c r="D56" s="43">
        <f t="shared" si="0"/>
        <v>3.3537397260273973</v>
      </c>
      <c r="E56" s="43">
        <f t="shared" si="1"/>
        <v>1.2876712328767124</v>
      </c>
      <c r="F56" s="59">
        <v>0.0030142999978690138</v>
      </c>
      <c r="G56" s="58">
        <v>0.0023751692015578246</v>
      </c>
      <c r="H56" s="60">
        <f t="shared" si="3"/>
        <v>1.269088533099872</v>
      </c>
      <c r="I56" s="28">
        <v>0.01831829525820695</v>
      </c>
      <c r="J56" s="16">
        <v>26045</v>
      </c>
      <c r="K56" s="63"/>
      <c r="L56" s="63"/>
      <c r="M56" s="63"/>
    </row>
    <row r="57" spans="1:13" ht="12">
      <c r="A57" s="10" t="s">
        <v>323</v>
      </c>
      <c r="B57" s="58" t="s">
        <v>324</v>
      </c>
      <c r="C57" s="31">
        <v>4.1</v>
      </c>
      <c r="D57" s="43">
        <f t="shared" si="0"/>
        <v>2.9238054794520543</v>
      </c>
      <c r="E57" s="43">
        <f t="shared" si="1"/>
        <v>1.1232876712328765</v>
      </c>
      <c r="F57" s="59">
        <v>0.002627880387403009</v>
      </c>
      <c r="G57" s="58">
        <v>0.0004361031692652807</v>
      </c>
      <c r="H57" s="60">
        <f t="shared" si="3"/>
        <v>6.025822724082233</v>
      </c>
      <c r="I57" s="28">
        <v>0.0033654769679972336</v>
      </c>
      <c r="J57" s="16">
        <v>26029</v>
      </c>
      <c r="K57" s="63"/>
      <c r="L57" s="63"/>
      <c r="M57" s="63"/>
    </row>
    <row r="58" spans="1:13" ht="12">
      <c r="A58" s="10" t="s">
        <v>335</v>
      </c>
      <c r="B58" s="58" t="s">
        <v>336</v>
      </c>
      <c r="C58" s="31">
        <v>4.4</v>
      </c>
      <c r="D58" s="43">
        <f t="shared" si="0"/>
        <v>3.131232876712329</v>
      </c>
      <c r="E58" s="43">
        <f t="shared" si="1"/>
        <v>1.2054794520547947</v>
      </c>
      <c r="F58" s="59">
        <v>0.002814313579659179</v>
      </c>
      <c r="G58" s="58">
        <v>0.00023199095533974978</v>
      </c>
      <c r="H58" s="60">
        <f t="shared" si="3"/>
        <v>12.131134920918052</v>
      </c>
      <c r="I58" s="28">
        <v>0.0017940327237728584</v>
      </c>
      <c r="J58" s="16">
        <v>25975</v>
      </c>
      <c r="K58" s="63"/>
      <c r="L58" s="63"/>
      <c r="M58" s="63"/>
    </row>
    <row r="59" spans="1:13" ht="12">
      <c r="A59" s="10" t="s">
        <v>411</v>
      </c>
      <c r="B59" s="58" t="s">
        <v>412</v>
      </c>
      <c r="C59" s="31">
        <v>7.6</v>
      </c>
      <c r="D59" s="43">
        <f t="shared" si="0"/>
        <v>5.393709589041095</v>
      </c>
      <c r="E59" s="43">
        <f t="shared" si="1"/>
        <v>2.0821917808219177</v>
      </c>
      <c r="F59" s="59">
        <v>0.004847799808845344</v>
      </c>
      <c r="G59" s="58">
        <v>0.00039229371847150825</v>
      </c>
      <c r="H59" s="60">
        <f t="shared" si="3"/>
        <v>12.35757693937542</v>
      </c>
      <c r="I59" s="28">
        <v>0.0030420012353304508</v>
      </c>
      <c r="J59" s="16">
        <v>25904</v>
      </c>
      <c r="K59" s="63"/>
      <c r="L59" s="63"/>
      <c r="M59" s="63"/>
    </row>
    <row r="60" spans="1:13" ht="12">
      <c r="A60" s="10" t="s">
        <v>915</v>
      </c>
      <c r="B60" s="58" t="s">
        <v>916</v>
      </c>
      <c r="C60" s="31">
        <v>5.3</v>
      </c>
      <c r="D60" s="43">
        <f t="shared" si="0"/>
        <v>3.550419178082192</v>
      </c>
      <c r="E60" s="43">
        <f t="shared" si="1"/>
        <v>1.452054794520548</v>
      </c>
      <c r="F60" s="59">
        <v>0.003191073069228339</v>
      </c>
      <c r="G60" s="58">
        <v>0.0007766220822532395</v>
      </c>
      <c r="H60" s="60">
        <f t="shared" si="3"/>
        <v>4.108913643003779</v>
      </c>
      <c r="I60" s="28">
        <v>0.006380107153081673</v>
      </c>
      <c r="J60" s="16">
        <v>24451</v>
      </c>
      <c r="K60" s="63"/>
      <c r="L60" s="63"/>
      <c r="M60" s="63"/>
    </row>
    <row r="61" spans="1:13" ht="12">
      <c r="A61" s="10" t="s">
        <v>725</v>
      </c>
      <c r="B61" s="58" t="s">
        <v>726</v>
      </c>
      <c r="C61" s="31">
        <v>6.4</v>
      </c>
      <c r="D61" s="43">
        <f t="shared" si="0"/>
        <v>4.277304109589042</v>
      </c>
      <c r="E61" s="43">
        <f t="shared" si="1"/>
        <v>1.7534246575342465</v>
      </c>
      <c r="F61" s="59">
        <v>0.0038443883013222374</v>
      </c>
      <c r="G61" s="58">
        <v>0.0001976403632400873</v>
      </c>
      <c r="H61" s="60">
        <f t="shared" si="3"/>
        <v>19.451433089364418</v>
      </c>
      <c r="I61" s="28">
        <v>0.0016274493727965892</v>
      </c>
      <c r="J61" s="16">
        <v>24394</v>
      </c>
      <c r="K61" s="63"/>
      <c r="L61" s="63"/>
      <c r="M61" s="63"/>
    </row>
    <row r="62" spans="1:13" ht="12">
      <c r="A62" s="10" t="s">
        <v>341</v>
      </c>
      <c r="B62" s="58" t="s">
        <v>342</v>
      </c>
      <c r="C62" s="31">
        <v>7.2</v>
      </c>
      <c r="D62" s="43">
        <f t="shared" si="0"/>
        <v>4.811769863013699</v>
      </c>
      <c r="E62" s="43">
        <f t="shared" si="1"/>
        <v>1.9726027397260273</v>
      </c>
      <c r="F62" s="59">
        <v>0.004324759543880565</v>
      </c>
      <c r="G62" s="58">
        <v>0.0014262963241381613</v>
      </c>
      <c r="H62" s="60">
        <f t="shared" si="3"/>
        <v>3.032160618161726</v>
      </c>
      <c r="I62" s="28">
        <v>0.011745172795474112</v>
      </c>
      <c r="J62" s="16">
        <v>24393</v>
      </c>
      <c r="K62" s="63"/>
      <c r="L62" s="63"/>
      <c r="M62" s="63"/>
    </row>
    <row r="63" spans="1:13" ht="12">
      <c r="A63" s="10" t="s">
        <v>487</v>
      </c>
      <c r="B63" s="58" t="s">
        <v>488</v>
      </c>
      <c r="C63" s="31">
        <v>4.4</v>
      </c>
      <c r="D63" s="43">
        <f t="shared" si="0"/>
        <v>2.9032767123287675</v>
      </c>
      <c r="E63" s="43">
        <f t="shared" si="1"/>
        <v>1.2054794520547947</v>
      </c>
      <c r="F63" s="59">
        <v>0.002609429384119795</v>
      </c>
      <c r="G63" s="58">
        <v>0.0011445219019873064</v>
      </c>
      <c r="H63" s="60">
        <f t="shared" si="3"/>
        <v>2.279929619161395</v>
      </c>
      <c r="I63" s="28">
        <v>0.009545756518850689</v>
      </c>
      <c r="J63" s="16">
        <v>24084</v>
      </c>
      <c r="K63" s="63"/>
      <c r="L63" s="63"/>
      <c r="M63" s="63"/>
    </row>
    <row r="64" spans="1:13" ht="12">
      <c r="A64" s="10" t="s">
        <v>807</v>
      </c>
      <c r="B64" s="58" t="s">
        <v>808</v>
      </c>
      <c r="C64" s="31">
        <v>9.8</v>
      </c>
      <c r="D64" s="43">
        <f t="shared" si="0"/>
        <v>6.442224657534247</v>
      </c>
      <c r="E64" s="43">
        <f t="shared" si="1"/>
        <v>2.6849315068493156</v>
      </c>
      <c r="F64" s="59">
        <v>0.005790192250392466</v>
      </c>
      <c r="G64" s="58">
        <v>0.0070169796470252645</v>
      </c>
      <c r="H64" s="60">
        <f t="shared" si="3"/>
        <v>0.8251687394942245</v>
      </c>
      <c r="I64" s="28">
        <v>0.058743852629824116</v>
      </c>
      <c r="J64" s="16">
        <v>23994</v>
      </c>
      <c r="K64" s="63"/>
      <c r="L64" s="63"/>
      <c r="M64" s="63"/>
    </row>
    <row r="65" spans="1:13" ht="12">
      <c r="A65" s="10" t="s">
        <v>647</v>
      </c>
      <c r="B65" s="58" t="s">
        <v>648</v>
      </c>
      <c r="C65" s="31">
        <v>2.7</v>
      </c>
      <c r="D65" s="43">
        <f t="shared" si="0"/>
        <v>1.7506356164383563</v>
      </c>
      <c r="E65" s="43">
        <f t="shared" si="1"/>
        <v>0.7397260273972602</v>
      </c>
      <c r="F65" s="59">
        <v>0.001573449750422418</v>
      </c>
      <c r="G65" s="58">
        <v>0.00019067067788653254</v>
      </c>
      <c r="H65" s="60">
        <f t="shared" si="3"/>
        <v>8.252185222516346</v>
      </c>
      <c r="I65" s="28">
        <v>0.0016183554466322992</v>
      </c>
      <c r="J65" s="16">
        <v>23666</v>
      </c>
      <c r="K65" s="63"/>
      <c r="L65" s="63"/>
      <c r="M65" s="63"/>
    </row>
    <row r="66" spans="1:13" ht="12">
      <c r="A66" s="10" t="s">
        <v>883</v>
      </c>
      <c r="B66" s="58" t="s">
        <v>884</v>
      </c>
      <c r="C66" s="31">
        <v>5.2</v>
      </c>
      <c r="D66" s="43">
        <f t="shared" si="0"/>
        <v>3.35706301369863</v>
      </c>
      <c r="E66" s="43">
        <f t="shared" si="1"/>
        <v>1.4246575342465753</v>
      </c>
      <c r="F66" s="59">
        <v>0.003017286927934747</v>
      </c>
      <c r="G66" s="58">
        <v>0.002603675314220797</v>
      </c>
      <c r="H66" s="60">
        <f t="shared" si="3"/>
        <v>1.1588568326683741</v>
      </c>
      <c r="I66" s="28">
        <v>0.022194873535902222</v>
      </c>
      <c r="J66" s="16">
        <v>23564</v>
      </c>
      <c r="K66" s="63"/>
      <c r="L66" s="63"/>
      <c r="M66" s="63"/>
    </row>
    <row r="67" spans="1:13" ht="12">
      <c r="A67" s="10" t="s">
        <v>453</v>
      </c>
      <c r="B67" s="58" t="s">
        <v>454</v>
      </c>
      <c r="C67" s="31">
        <v>6.3</v>
      </c>
      <c r="D67" s="43">
        <f t="shared" si="0"/>
        <v>4.028030136986302</v>
      </c>
      <c r="E67" s="43">
        <f t="shared" si="1"/>
        <v>1.726027397260274</v>
      </c>
      <c r="F67" s="59">
        <v>0.0036203439220718297</v>
      </c>
      <c r="G67" s="58">
        <v>0.000575496876336375</v>
      </c>
      <c r="H67" s="60">
        <f t="shared" si="3"/>
        <v>6.290814200624362</v>
      </c>
      <c r="I67" s="28">
        <v>0.004953507305994772</v>
      </c>
      <c r="J67" s="16">
        <v>23337</v>
      </c>
      <c r="K67" s="63"/>
      <c r="L67" s="63"/>
      <c r="M67" s="63"/>
    </row>
    <row r="68" spans="1:13" ht="12">
      <c r="A68" s="10" t="s">
        <v>735</v>
      </c>
      <c r="B68" s="58" t="s">
        <v>736</v>
      </c>
      <c r="C68" s="31">
        <v>5</v>
      </c>
      <c r="D68" s="43">
        <f t="shared" si="0"/>
        <v>3.1587671232876713</v>
      </c>
      <c r="E68" s="43">
        <f t="shared" si="1"/>
        <v>1.36986301369863</v>
      </c>
      <c r="F68" s="59">
        <v>0.0028390610216712316</v>
      </c>
      <c r="G68" s="58">
        <v>0.005314882916753582</v>
      </c>
      <c r="H68" s="60">
        <f t="shared" si="3"/>
        <v>0.5341718841485555</v>
      </c>
      <c r="I68" s="28">
        <v>0.046298625265622964</v>
      </c>
      <c r="J68" s="16">
        <v>23059</v>
      </c>
      <c r="K68" s="63"/>
      <c r="L68" s="63"/>
      <c r="M68" s="63"/>
    </row>
    <row r="69" spans="1:13" ht="12">
      <c r="A69" s="10" t="s">
        <v>743</v>
      </c>
      <c r="B69" s="58" t="s">
        <v>744</v>
      </c>
      <c r="C69" s="31">
        <v>10.4</v>
      </c>
      <c r="D69" s="43">
        <f aca="true" t="shared" si="4" ref="D69:D132">C69*J69/100/365</f>
        <v>6.56881095890411</v>
      </c>
      <c r="E69" s="43">
        <f aca="true" t="shared" si="5" ref="E69:E132">C69*100/365</f>
        <v>2.8493150684931505</v>
      </c>
      <c r="F69" s="59">
        <v>0.005903966460414841</v>
      </c>
      <c r="G69" s="58">
        <v>0.002023697925871422</v>
      </c>
      <c r="H69" s="60">
        <f aca="true" t="shared" si="6" ref="H69:H100">F69/G69</f>
        <v>2.9174148893158254</v>
      </c>
      <c r="I69" s="28">
        <v>0.0176325149648651</v>
      </c>
      <c r="J69" s="16">
        <v>23054</v>
      </c>
      <c r="K69" s="63"/>
      <c r="L69" s="63"/>
      <c r="M69" s="63"/>
    </row>
    <row r="70" spans="1:13" ht="12">
      <c r="A70" s="10" t="s">
        <v>395</v>
      </c>
      <c r="B70" s="58" t="s">
        <v>396</v>
      </c>
      <c r="C70" s="31">
        <v>6.1</v>
      </c>
      <c r="D70" s="43">
        <f t="shared" si="4"/>
        <v>3.8252849315068493</v>
      </c>
      <c r="E70" s="43">
        <f t="shared" si="5"/>
        <v>1.6712328767123288</v>
      </c>
      <c r="F70" s="59">
        <v>0.0034381190261737297</v>
      </c>
      <c r="G70" s="58">
        <v>0.0075855068380080845</v>
      </c>
      <c r="H70" s="60">
        <f t="shared" si="6"/>
        <v>0.45324842487078454</v>
      </c>
      <c r="I70" s="28">
        <v>0.06656909432478482</v>
      </c>
      <c r="J70" s="16">
        <v>22889</v>
      </c>
      <c r="K70" s="63"/>
      <c r="L70" s="63"/>
      <c r="M70" s="63"/>
    </row>
    <row r="71" spans="1:13" ht="12">
      <c r="A71" s="10" t="s">
        <v>447</v>
      </c>
      <c r="B71" s="58" t="s">
        <v>448</v>
      </c>
      <c r="C71" s="31">
        <v>5.6</v>
      </c>
      <c r="D71" s="43">
        <f t="shared" si="4"/>
        <v>3.4804383561643832</v>
      </c>
      <c r="E71" s="43">
        <f t="shared" si="5"/>
        <v>1.5342465753424657</v>
      </c>
      <c r="F71" s="59">
        <v>0.0031281751676050695</v>
      </c>
      <c r="G71" s="58">
        <v>0.0001329218563856506</v>
      </c>
      <c r="H71" s="60">
        <f t="shared" si="6"/>
        <v>23.533941314581032</v>
      </c>
      <c r="I71" s="28">
        <v>0.001176989199911836</v>
      </c>
      <c r="J71" s="16">
        <v>22685</v>
      </c>
      <c r="K71" s="63"/>
      <c r="L71" s="63"/>
      <c r="M71" s="63"/>
    </row>
    <row r="72" spans="1:13" ht="12">
      <c r="A72" s="10" t="s">
        <v>535</v>
      </c>
      <c r="B72" s="58" t="s">
        <v>536</v>
      </c>
      <c r="C72" s="31">
        <v>8.6</v>
      </c>
      <c r="D72" s="43">
        <f t="shared" si="4"/>
        <v>5.313386301369863</v>
      </c>
      <c r="E72" s="43">
        <f t="shared" si="5"/>
        <v>2.356164383561644</v>
      </c>
      <c r="F72" s="59">
        <v>0.004775606226267299</v>
      </c>
      <c r="G72" s="58">
        <v>0.0061860935859479205</v>
      </c>
      <c r="H72" s="60">
        <f t="shared" si="6"/>
        <v>0.7719906205614756</v>
      </c>
      <c r="I72" s="28">
        <v>0.05510176932286816</v>
      </c>
      <c r="J72" s="16">
        <v>22551</v>
      </c>
      <c r="K72" s="63"/>
      <c r="L72" s="63"/>
      <c r="M72" s="63"/>
    </row>
    <row r="73" spans="1:13" ht="12">
      <c r="A73" s="10" t="s">
        <v>783</v>
      </c>
      <c r="B73" s="58" t="s">
        <v>784</v>
      </c>
      <c r="C73" s="31">
        <v>3.8</v>
      </c>
      <c r="D73" s="43">
        <f t="shared" si="4"/>
        <v>2.310504109589041</v>
      </c>
      <c r="E73" s="43">
        <f t="shared" si="5"/>
        <v>1.0410958904109588</v>
      </c>
      <c r="F73" s="59">
        <v>0.0020766526628648997</v>
      </c>
      <c r="G73" s="58">
        <v>0.00035794312637184566</v>
      </c>
      <c r="H73" s="60">
        <f t="shared" si="6"/>
        <v>5.801627437057109</v>
      </c>
      <c r="I73" s="28">
        <v>0.003239760284774478</v>
      </c>
      <c r="J73" s="16">
        <v>22193</v>
      </c>
      <c r="K73" s="63"/>
      <c r="L73" s="63"/>
      <c r="M73" s="63"/>
    </row>
    <row r="74" spans="1:13" ht="12">
      <c r="A74" s="10" t="s">
        <v>755</v>
      </c>
      <c r="B74" s="58" t="s">
        <v>756</v>
      </c>
      <c r="C74" s="31">
        <v>5.6</v>
      </c>
      <c r="D74" s="43">
        <f t="shared" si="4"/>
        <v>3.3951342465753425</v>
      </c>
      <c r="E74" s="43">
        <f t="shared" si="5"/>
        <v>1.5342465753424657</v>
      </c>
      <c r="F74" s="59">
        <v>0.0030515048835764863</v>
      </c>
      <c r="G74" s="58">
        <v>0.0001637876058085358</v>
      </c>
      <c r="H74" s="60">
        <f t="shared" si="6"/>
        <v>18.630865678222502</v>
      </c>
      <c r="I74" s="28">
        <v>0.0014867368611324505</v>
      </c>
      <c r="J74" s="16">
        <v>22129</v>
      </c>
      <c r="K74" s="63"/>
      <c r="L74" s="63"/>
      <c r="M74" s="63"/>
    </row>
    <row r="75" spans="1:13" ht="12">
      <c r="A75" s="10" t="s">
        <v>575</v>
      </c>
      <c r="B75" s="58" t="s">
        <v>576</v>
      </c>
      <c r="C75" s="31">
        <v>4.2</v>
      </c>
      <c r="D75" s="43">
        <f t="shared" si="4"/>
        <v>2.5182739726027394</v>
      </c>
      <c r="E75" s="43">
        <f t="shared" si="5"/>
        <v>1.1506849315068493</v>
      </c>
      <c r="F75" s="59">
        <v>0.002263393659126194</v>
      </c>
      <c r="G75" s="58">
        <v>0.00028625493416385434</v>
      </c>
      <c r="H75" s="60">
        <f t="shared" si="6"/>
        <v>7.906915790770654</v>
      </c>
      <c r="I75" s="28">
        <v>0.0026273703449851494</v>
      </c>
      <c r="J75" s="16">
        <v>21885</v>
      </c>
      <c r="K75" s="63"/>
      <c r="L75" s="63"/>
      <c r="M75" s="63"/>
    </row>
    <row r="76" spans="1:13" ht="12">
      <c r="A76" s="10" t="s">
        <v>325</v>
      </c>
      <c r="B76" s="58" t="s">
        <v>326</v>
      </c>
      <c r="C76" s="31">
        <v>5.3</v>
      </c>
      <c r="D76" s="43">
        <f t="shared" si="4"/>
        <v>3.1750630136986304</v>
      </c>
      <c r="E76" s="43">
        <f t="shared" si="5"/>
        <v>1.452054794520548</v>
      </c>
      <c r="F76" s="59">
        <v>0.002853707567451101</v>
      </c>
      <c r="G76" s="58">
        <v>0.0007626827115461302</v>
      </c>
      <c r="H76" s="60">
        <f t="shared" si="6"/>
        <v>3.7416707160779756</v>
      </c>
      <c r="I76" s="28">
        <v>0.007006311168023415</v>
      </c>
      <c r="J76" s="16">
        <v>21866</v>
      </c>
      <c r="K76" s="63"/>
      <c r="L76" s="63"/>
      <c r="M76" s="63"/>
    </row>
    <row r="77" spans="1:13" ht="12">
      <c r="A77" s="10" t="s">
        <v>595</v>
      </c>
      <c r="B77" s="58" t="s">
        <v>596</v>
      </c>
      <c r="C77" s="31">
        <v>3.5</v>
      </c>
      <c r="D77" s="43">
        <f t="shared" si="4"/>
        <v>2.0868630136986304</v>
      </c>
      <c r="E77" s="43">
        <f t="shared" si="5"/>
        <v>0.958904109589041</v>
      </c>
      <c r="F77" s="59">
        <v>0.0018756467977900908</v>
      </c>
      <c r="G77" s="58">
        <v>0.00011251063499309754</v>
      </c>
      <c r="H77" s="60">
        <f t="shared" si="6"/>
        <v>16.67084003130158</v>
      </c>
      <c r="I77" s="28">
        <v>0.0010384597711712538</v>
      </c>
      <c r="J77" s="16">
        <v>21763</v>
      </c>
      <c r="K77" s="63"/>
      <c r="L77" s="63"/>
      <c r="M77" s="63"/>
    </row>
    <row r="78" spans="1:13" ht="12">
      <c r="A78" s="10" t="s">
        <v>591</v>
      </c>
      <c r="B78" s="58" t="s">
        <v>592</v>
      </c>
      <c r="C78" s="31">
        <v>3.8</v>
      </c>
      <c r="D78" s="43">
        <f t="shared" si="4"/>
        <v>2.2428328767123284</v>
      </c>
      <c r="E78" s="43">
        <f t="shared" si="5"/>
        <v>1.0410958904109588</v>
      </c>
      <c r="F78" s="59">
        <v>0.0020158305914521934</v>
      </c>
      <c r="G78" s="58">
        <v>6.820334953121399E-05</v>
      </c>
      <c r="H78" s="60">
        <f t="shared" si="6"/>
        <v>29.5561817023316</v>
      </c>
      <c r="I78" s="28">
        <v>0.0006359374274706401</v>
      </c>
      <c r="J78" s="16">
        <v>21543</v>
      </c>
      <c r="K78" s="63"/>
      <c r="L78" s="63"/>
      <c r="M78" s="63"/>
    </row>
    <row r="79" spans="1:13" ht="12">
      <c r="A79" s="10" t="s">
        <v>501</v>
      </c>
      <c r="B79" s="58" t="s">
        <v>502</v>
      </c>
      <c r="C79" s="31">
        <v>3.8</v>
      </c>
      <c r="D79" s="43">
        <f t="shared" si="4"/>
        <v>2.204104109589041</v>
      </c>
      <c r="E79" s="43">
        <f t="shared" si="5"/>
        <v>1.0410958904109588</v>
      </c>
      <c r="F79" s="59">
        <v>0.0019810216521206144</v>
      </c>
      <c r="G79" s="58">
        <v>0.000439588011942058</v>
      </c>
      <c r="H79" s="60">
        <f t="shared" si="6"/>
        <v>4.506541575983042</v>
      </c>
      <c r="I79" s="28">
        <v>0.004170799678805914</v>
      </c>
      <c r="J79" s="16">
        <v>21171</v>
      </c>
      <c r="K79" s="63"/>
      <c r="L79" s="63"/>
      <c r="M79" s="63"/>
    </row>
    <row r="80" spans="1:13" ht="12">
      <c r="A80" s="10" t="s">
        <v>703</v>
      </c>
      <c r="B80" s="58" t="s">
        <v>704</v>
      </c>
      <c r="C80" s="31">
        <v>7.5</v>
      </c>
      <c r="D80" s="43">
        <f t="shared" si="4"/>
        <v>4.3218493150684925</v>
      </c>
      <c r="E80" s="43">
        <f t="shared" si="5"/>
        <v>2.0547945205479454</v>
      </c>
      <c r="F80" s="59">
        <v>0.00388442498387686</v>
      </c>
      <c r="G80" s="58">
        <v>0.00012595217103209593</v>
      </c>
      <c r="H80" s="60">
        <f t="shared" si="6"/>
        <v>30.840476603511707</v>
      </c>
      <c r="I80" s="28">
        <v>0.0012028716778395853</v>
      </c>
      <c r="J80" s="16">
        <v>21033</v>
      </c>
      <c r="K80" s="63"/>
      <c r="L80" s="63"/>
      <c r="M80" s="63"/>
    </row>
    <row r="81" spans="1:13" ht="12">
      <c r="A81" s="10" t="s">
        <v>385</v>
      </c>
      <c r="B81" s="58" t="s">
        <v>386</v>
      </c>
      <c r="C81" s="31">
        <v>4</v>
      </c>
      <c r="D81" s="43">
        <f t="shared" si="4"/>
        <v>2.273205479452055</v>
      </c>
      <c r="E81" s="43">
        <f t="shared" si="5"/>
        <v>1.095890410958904</v>
      </c>
      <c r="F81" s="59">
        <v>0.0020431291130587224</v>
      </c>
      <c r="G81" s="58">
        <v>0.0001737442991707568</v>
      </c>
      <c r="H81" s="60">
        <f t="shared" si="6"/>
        <v>11.759402310234792</v>
      </c>
      <c r="I81" s="28">
        <v>0.0016824952996191485</v>
      </c>
      <c r="J81" s="16">
        <v>20743</v>
      </c>
      <c r="K81" s="63"/>
      <c r="L81" s="63"/>
      <c r="M81" s="63"/>
    </row>
    <row r="82" spans="1:13" ht="12">
      <c r="A82" s="10" t="s">
        <v>565</v>
      </c>
      <c r="B82" s="58" t="s">
        <v>566</v>
      </c>
      <c r="C82" s="31">
        <v>4.2</v>
      </c>
      <c r="D82" s="43">
        <f t="shared" si="4"/>
        <v>2.3675342465753424</v>
      </c>
      <c r="E82" s="43">
        <f t="shared" si="5"/>
        <v>1.1506849315068493</v>
      </c>
      <c r="F82" s="59">
        <v>0.0021279106482303607</v>
      </c>
      <c r="G82" s="58">
        <v>0.0007905614529603492</v>
      </c>
      <c r="H82" s="60">
        <f t="shared" si="6"/>
        <v>2.6916448307239773</v>
      </c>
      <c r="I82" s="28">
        <v>0.007718104495747266</v>
      </c>
      <c r="J82" s="16">
        <v>20575</v>
      </c>
      <c r="K82" s="63"/>
      <c r="L82" s="63"/>
      <c r="M82" s="63"/>
    </row>
    <row r="83" spans="1:13" ht="12">
      <c r="A83" s="10" t="s">
        <v>365</v>
      </c>
      <c r="B83" s="58" t="s">
        <v>366</v>
      </c>
      <c r="C83" s="31">
        <v>3.8</v>
      </c>
      <c r="D83" s="43">
        <f t="shared" si="4"/>
        <v>2.1265424657534244</v>
      </c>
      <c r="E83" s="43">
        <f t="shared" si="5"/>
        <v>1.0410958904109588</v>
      </c>
      <c r="F83" s="59">
        <v>0.0019113102010398972</v>
      </c>
      <c r="G83" s="58">
        <v>0.00012943701370887327</v>
      </c>
      <c r="H83" s="60">
        <f t="shared" si="6"/>
        <v>14.766334190456307</v>
      </c>
      <c r="I83" s="28">
        <v>0.001272887496328209</v>
      </c>
      <c r="J83" s="16">
        <v>20426</v>
      </c>
      <c r="K83" s="63"/>
      <c r="L83" s="63"/>
      <c r="M83" s="63"/>
    </row>
    <row r="84" spans="1:13" ht="12">
      <c r="A84" s="10" t="s">
        <v>747</v>
      </c>
      <c r="B84" s="58" t="s">
        <v>748</v>
      </c>
      <c r="C84" s="31">
        <v>5.3</v>
      </c>
      <c r="D84" s="43">
        <f t="shared" si="4"/>
        <v>2.945347945205479</v>
      </c>
      <c r="E84" s="43">
        <f t="shared" si="5"/>
        <v>1.452054794520548</v>
      </c>
      <c r="F84" s="59">
        <v>0.002647242490541394</v>
      </c>
      <c r="G84" s="58">
        <v>0.01244736020678061</v>
      </c>
      <c r="H84" s="60">
        <f t="shared" si="6"/>
        <v>0.21267501273879164</v>
      </c>
      <c r="I84" s="28">
        <v>0.12326464208242949</v>
      </c>
      <c r="J84" s="16">
        <v>20284</v>
      </c>
      <c r="K84" s="63"/>
      <c r="L84" s="63"/>
      <c r="M84" s="63"/>
    </row>
    <row r="85" spans="1:13" ht="12">
      <c r="A85" s="10" t="s">
        <v>337</v>
      </c>
      <c r="B85" s="58" t="s">
        <v>338</v>
      </c>
      <c r="C85" s="31">
        <v>6.8</v>
      </c>
      <c r="D85" s="43">
        <f t="shared" si="4"/>
        <v>3.7718575342465748</v>
      </c>
      <c r="E85" s="43">
        <f t="shared" si="5"/>
        <v>1.8630136986301369</v>
      </c>
      <c r="F85" s="59">
        <v>0.0033900991389421834</v>
      </c>
      <c r="G85" s="58">
        <v>0.0020923991100707477</v>
      </c>
      <c r="H85" s="60">
        <f t="shared" si="6"/>
        <v>1.620197180655252</v>
      </c>
      <c r="I85" s="28">
        <v>0.020759656228390794</v>
      </c>
      <c r="J85" s="16">
        <v>20246</v>
      </c>
      <c r="K85" s="63"/>
      <c r="L85" s="63"/>
      <c r="M85" s="63"/>
    </row>
    <row r="86" spans="1:13" ht="12">
      <c r="A86" s="10" t="s">
        <v>401</v>
      </c>
      <c r="B86" s="58" t="s">
        <v>402</v>
      </c>
      <c r="C86" s="31">
        <v>5.4</v>
      </c>
      <c r="D86" s="43">
        <f t="shared" si="4"/>
        <v>2.975326027397261</v>
      </c>
      <c r="E86" s="43">
        <f t="shared" si="5"/>
        <v>1.4794520547945205</v>
      </c>
      <c r="F86" s="59">
        <v>0.0026741864219340192</v>
      </c>
      <c r="G86" s="58">
        <v>0.00029322461951740913</v>
      </c>
      <c r="H86" s="60">
        <f t="shared" si="6"/>
        <v>9.119924603654399</v>
      </c>
      <c r="I86" s="28">
        <v>0.0029287454626821144</v>
      </c>
      <c r="J86" s="16">
        <v>20111</v>
      </c>
      <c r="K86" s="63"/>
      <c r="L86" s="63"/>
      <c r="M86" s="63"/>
    </row>
    <row r="87" spans="1:13" ht="12">
      <c r="A87" s="10" t="s">
        <v>375</v>
      </c>
      <c r="B87" s="58" t="s">
        <v>376</v>
      </c>
      <c r="C87" s="31">
        <v>5.6</v>
      </c>
      <c r="D87" s="43">
        <f t="shared" si="4"/>
        <v>3.059134246575342</v>
      </c>
      <c r="E87" s="43">
        <f t="shared" si="5"/>
        <v>1.5342465753424657</v>
      </c>
      <c r="F87" s="59">
        <v>0.002749512218068216</v>
      </c>
      <c r="G87" s="58">
        <v>0.0014088721107542745</v>
      </c>
      <c r="H87" s="60">
        <f t="shared" si="6"/>
        <v>1.9515697678167514</v>
      </c>
      <c r="I87" s="28">
        <v>0.01419328953307588</v>
      </c>
      <c r="J87" s="16">
        <v>19939</v>
      </c>
      <c r="K87" s="63"/>
      <c r="L87" s="63"/>
      <c r="M87" s="63"/>
    </row>
    <row r="88" spans="1:13" ht="12">
      <c r="A88" s="10" t="s">
        <v>777</v>
      </c>
      <c r="B88" s="58" t="s">
        <v>778</v>
      </c>
      <c r="C88" s="31">
        <v>4.4</v>
      </c>
      <c r="D88" s="43">
        <f t="shared" si="4"/>
        <v>2.401797260273973</v>
      </c>
      <c r="E88" s="43">
        <f t="shared" si="5"/>
        <v>1.2054794520547947</v>
      </c>
      <c r="F88" s="59">
        <v>0.00215870582333511</v>
      </c>
      <c r="G88" s="58">
        <v>0.0002115797339471967</v>
      </c>
      <c r="H88" s="60">
        <f t="shared" si="6"/>
        <v>10.20280053794685</v>
      </c>
      <c r="I88" s="28">
        <v>0.0021331058020477816</v>
      </c>
      <c r="J88" s="16">
        <v>19924</v>
      </c>
      <c r="K88" s="63"/>
      <c r="L88" s="63"/>
      <c r="M88" s="63"/>
    </row>
    <row r="89" spans="1:13" ht="12">
      <c r="A89" s="10" t="s">
        <v>867</v>
      </c>
      <c r="B89" s="58" t="s">
        <v>868</v>
      </c>
      <c r="C89" s="31">
        <v>4</v>
      </c>
      <c r="D89" s="43">
        <f t="shared" si="4"/>
        <v>2.1581369863013697</v>
      </c>
      <c r="E89" s="43">
        <f t="shared" si="5"/>
        <v>1.095890410958904</v>
      </c>
      <c r="F89" s="59">
        <v>0.0019397069673367123</v>
      </c>
      <c r="G89" s="58">
        <v>0.0015856034179336977</v>
      </c>
      <c r="H89" s="60">
        <f t="shared" si="6"/>
        <v>1.2233241587385513</v>
      </c>
      <c r="I89" s="28">
        <v>0.016173259533844513</v>
      </c>
      <c r="J89" s="16">
        <v>19693</v>
      </c>
      <c r="K89" s="63"/>
      <c r="L89" s="63"/>
      <c r="M89" s="63"/>
    </row>
    <row r="90" spans="1:13" ht="12">
      <c r="A90" s="10" t="s">
        <v>351</v>
      </c>
      <c r="B90" s="58" t="s">
        <v>352</v>
      </c>
      <c r="C90" s="31">
        <v>5.3</v>
      </c>
      <c r="D90" s="43">
        <f t="shared" si="4"/>
        <v>2.8486410958904105</v>
      </c>
      <c r="E90" s="43">
        <f t="shared" si="5"/>
        <v>1.452054794520548</v>
      </c>
      <c r="F90" s="59">
        <v>0.0025603235643581676</v>
      </c>
      <c r="G90" s="58">
        <v>4.0822442785106184E-05</v>
      </c>
      <c r="H90" s="60">
        <f t="shared" si="6"/>
        <v>62.71852906588642</v>
      </c>
      <c r="I90" s="28">
        <v>0.0004179834845550005</v>
      </c>
      <c r="J90" s="16">
        <v>19618</v>
      </c>
      <c r="K90" s="63"/>
      <c r="L90" s="63"/>
      <c r="M90" s="63"/>
    </row>
    <row r="91" spans="1:13" ht="12">
      <c r="A91" s="10" t="s">
        <v>615</v>
      </c>
      <c r="B91" s="58" t="s">
        <v>616</v>
      </c>
      <c r="C91" s="31">
        <v>4.5</v>
      </c>
      <c r="D91" s="43">
        <f t="shared" si="4"/>
        <v>2.4055890410958902</v>
      </c>
      <c r="E91" s="43">
        <f t="shared" si="5"/>
        <v>1.2328767123287672</v>
      </c>
      <c r="F91" s="59">
        <v>0.0021621138292798542</v>
      </c>
      <c r="G91" s="58">
        <v>2.0411221392553092E-05</v>
      </c>
      <c r="H91" s="60">
        <f t="shared" si="6"/>
        <v>105.92770455513691</v>
      </c>
      <c r="I91" s="28">
        <v>0.00021012710127101268</v>
      </c>
      <c r="J91" s="16">
        <v>19512</v>
      </c>
      <c r="K91" s="63"/>
      <c r="L91" s="63"/>
      <c r="M91" s="63"/>
    </row>
    <row r="92" spans="1:13" ht="12">
      <c r="A92" s="10" t="s">
        <v>393</v>
      </c>
      <c r="B92" s="58" t="s">
        <v>394</v>
      </c>
      <c r="C92" s="31">
        <v>4</v>
      </c>
      <c r="D92" s="43">
        <f t="shared" si="4"/>
        <v>2.1295342465753424</v>
      </c>
      <c r="E92" s="43">
        <f t="shared" si="5"/>
        <v>1.095890410958904</v>
      </c>
      <c r="F92" s="59">
        <v>0.0019139991768286695</v>
      </c>
      <c r="G92" s="58">
        <v>0.0006227911698069248</v>
      </c>
      <c r="H92" s="60">
        <f t="shared" si="6"/>
        <v>3.0732599780148453</v>
      </c>
      <c r="I92" s="28">
        <v>0.006437834499794153</v>
      </c>
      <c r="J92" s="16">
        <v>19432</v>
      </c>
      <c r="K92" s="63"/>
      <c r="L92" s="63"/>
      <c r="M92" s="63"/>
    </row>
    <row r="93" spans="1:13" ht="12">
      <c r="A93" s="10" t="s">
        <v>751</v>
      </c>
      <c r="B93" s="58" t="s">
        <v>752</v>
      </c>
      <c r="C93" s="31">
        <v>10.2</v>
      </c>
      <c r="D93" s="43">
        <f t="shared" si="4"/>
        <v>5.408235616438356</v>
      </c>
      <c r="E93" s="43">
        <f t="shared" si="5"/>
        <v>2.794520547945205</v>
      </c>
      <c r="F93" s="59">
        <v>0.0048608556235267275</v>
      </c>
      <c r="G93" s="58">
        <v>0.0003579431263718456</v>
      </c>
      <c r="H93" s="60">
        <f t="shared" si="6"/>
        <v>13.579966384036878</v>
      </c>
      <c r="I93" s="28">
        <v>0.0037151862760295556</v>
      </c>
      <c r="J93" s="16">
        <v>19353</v>
      </c>
      <c r="K93" s="63"/>
      <c r="L93" s="63"/>
      <c r="M93" s="63"/>
    </row>
    <row r="94" spans="1:13" ht="12">
      <c r="A94" s="10" t="s">
        <v>691</v>
      </c>
      <c r="B94" s="58" t="s">
        <v>692</v>
      </c>
      <c r="C94" s="31">
        <v>4.5</v>
      </c>
      <c r="D94" s="43">
        <f t="shared" si="4"/>
        <v>2.3713150684931508</v>
      </c>
      <c r="E94" s="43">
        <f t="shared" si="5"/>
        <v>1.2328767123287672</v>
      </c>
      <c r="F94" s="59">
        <v>0.002131308804446941</v>
      </c>
      <c r="G94" s="58">
        <v>0.0006885053459975837</v>
      </c>
      <c r="H94" s="60">
        <f t="shared" si="6"/>
        <v>3.095558831658543</v>
      </c>
      <c r="I94" s="28">
        <v>0.007190392014141624</v>
      </c>
      <c r="J94" s="16">
        <v>19234</v>
      </c>
      <c r="K94" s="63"/>
      <c r="L94" s="63"/>
      <c r="M94" s="63"/>
    </row>
    <row r="95" spans="1:13" ht="12">
      <c r="A95" s="10" t="s">
        <v>593</v>
      </c>
      <c r="B95" s="58" t="s">
        <v>594</v>
      </c>
      <c r="C95" s="31">
        <v>7.2</v>
      </c>
      <c r="D95" s="43">
        <f t="shared" si="4"/>
        <v>3.7836493150684936</v>
      </c>
      <c r="E95" s="43">
        <f t="shared" si="5"/>
        <v>1.9726027397260273</v>
      </c>
      <c r="F95" s="59">
        <v>0.0034006974464466494</v>
      </c>
      <c r="G95" s="58">
        <v>4.0822442785106184E-05</v>
      </c>
      <c r="H95" s="60">
        <f t="shared" si="6"/>
        <v>83.30460438999924</v>
      </c>
      <c r="I95" s="28">
        <v>0.0004275063865283353</v>
      </c>
      <c r="J95" s="16">
        <v>19181</v>
      </c>
      <c r="K95" s="63"/>
      <c r="L95" s="63"/>
      <c r="M95" s="63"/>
    </row>
    <row r="96" spans="1:13" ht="12">
      <c r="A96" s="10" t="s">
        <v>541</v>
      </c>
      <c r="B96" s="58" t="s">
        <v>542</v>
      </c>
      <c r="C96" s="31">
        <v>3.2</v>
      </c>
      <c r="D96" s="43">
        <f t="shared" si="4"/>
        <v>1.673556164383562</v>
      </c>
      <c r="E96" s="43">
        <f t="shared" si="5"/>
        <v>0.8767123287671232</v>
      </c>
      <c r="F96" s="59">
        <v>0.0015041716873809173</v>
      </c>
      <c r="G96" s="58">
        <v>0.0007014490473684708</v>
      </c>
      <c r="H96" s="60">
        <f t="shared" si="6"/>
        <v>2.1443776893331163</v>
      </c>
      <c r="I96" s="28">
        <v>0.007381214311907381</v>
      </c>
      <c r="J96" s="16">
        <v>19089</v>
      </c>
      <c r="K96" s="63"/>
      <c r="L96" s="63"/>
      <c r="M96" s="63"/>
    </row>
    <row r="97" spans="1:13" ht="12">
      <c r="A97" s="10" t="s">
        <v>727</v>
      </c>
      <c r="B97" s="58" t="s">
        <v>728</v>
      </c>
      <c r="C97" s="31">
        <v>3.8</v>
      </c>
      <c r="D97" s="43">
        <f t="shared" si="4"/>
        <v>1.9790191780821917</v>
      </c>
      <c r="E97" s="43">
        <f t="shared" si="5"/>
        <v>1.0410958904109588</v>
      </c>
      <c r="F97" s="59">
        <v>0.0017787180853601982</v>
      </c>
      <c r="G97" s="58">
        <v>0.0002758004061335223</v>
      </c>
      <c r="H97" s="60">
        <f t="shared" si="6"/>
        <v>6.449294655857299</v>
      </c>
      <c r="I97" s="28">
        <v>0.0029144089641748644</v>
      </c>
      <c r="J97" s="16">
        <v>19009</v>
      </c>
      <c r="K97" s="63"/>
      <c r="L97" s="63"/>
      <c r="M97" s="63"/>
    </row>
    <row r="98" spans="1:13" ht="12">
      <c r="A98" s="10" t="s">
        <v>899</v>
      </c>
      <c r="B98" s="58" t="s">
        <v>900</v>
      </c>
      <c r="C98" s="31">
        <v>4.5</v>
      </c>
      <c r="D98" s="43">
        <f t="shared" si="4"/>
        <v>2.3327260273972605</v>
      </c>
      <c r="E98" s="43">
        <f t="shared" si="5"/>
        <v>1.2328767123287672</v>
      </c>
      <c r="F98" s="59">
        <v>0.002096625449149453</v>
      </c>
      <c r="G98" s="58">
        <v>0.0032030682546265025</v>
      </c>
      <c r="H98" s="60">
        <f t="shared" si="6"/>
        <v>0.6545678338640124</v>
      </c>
      <c r="I98" s="28">
        <v>0.03400454521431214</v>
      </c>
      <c r="J98" s="16">
        <v>18921</v>
      </c>
      <c r="K98" s="63"/>
      <c r="L98" s="63"/>
      <c r="M98" s="63"/>
    </row>
    <row r="99" spans="1:13" ht="12">
      <c r="A99" s="10" t="s">
        <v>761</v>
      </c>
      <c r="B99" s="58" t="s">
        <v>762</v>
      </c>
      <c r="C99" s="31">
        <v>4.1</v>
      </c>
      <c r="D99" s="43">
        <f t="shared" si="4"/>
        <v>2.100098630136986</v>
      </c>
      <c r="E99" s="43">
        <f t="shared" si="5"/>
        <v>1.1232876712328765</v>
      </c>
      <c r="F99" s="59">
        <v>0.001887542806980163</v>
      </c>
      <c r="G99" s="58">
        <v>0.00023199095533974978</v>
      </c>
      <c r="H99" s="60">
        <f t="shared" si="6"/>
        <v>8.136277572614262</v>
      </c>
      <c r="I99" s="28">
        <v>0.0024925117672229356</v>
      </c>
      <c r="J99" s="16">
        <v>18696</v>
      </c>
      <c r="K99" s="63"/>
      <c r="L99" s="63"/>
      <c r="M99" s="63"/>
    </row>
    <row r="100" spans="1:13" ht="12">
      <c r="A100" s="10" t="s">
        <v>417</v>
      </c>
      <c r="B100" s="58" t="s">
        <v>418</v>
      </c>
      <c r="C100" s="31">
        <v>5.8</v>
      </c>
      <c r="D100" s="43">
        <f t="shared" si="4"/>
        <v>2.9416328767123283</v>
      </c>
      <c r="E100" s="43">
        <f t="shared" si="5"/>
        <v>1.5890410958904109</v>
      </c>
      <c r="F100" s="59">
        <v>0.002643903432693798</v>
      </c>
      <c r="G100" s="58">
        <v>0.0003101509982331848</v>
      </c>
      <c r="H100" s="60">
        <f t="shared" si="6"/>
        <v>8.524568509387798</v>
      </c>
      <c r="I100" s="28">
        <v>0.003365384615384615</v>
      </c>
      <c r="J100" s="16">
        <v>18512</v>
      </c>
      <c r="K100" s="63"/>
      <c r="L100" s="63"/>
      <c r="M100" s="63"/>
    </row>
    <row r="101" spans="1:13" ht="12">
      <c r="A101" s="10" t="s">
        <v>481</v>
      </c>
      <c r="B101" s="58" t="s">
        <v>482</v>
      </c>
      <c r="C101" s="31">
        <v>4.4</v>
      </c>
      <c r="D101" s="43">
        <f t="shared" si="4"/>
        <v>2.2312219178082193</v>
      </c>
      <c r="E101" s="43">
        <f t="shared" si="5"/>
        <v>1.2054794520547947</v>
      </c>
      <c r="F101" s="59">
        <v>0.002005394804462435</v>
      </c>
      <c r="G101" s="58">
        <v>0.0005650423483060429</v>
      </c>
      <c r="H101" s="60">
        <f aca="true" t="shared" si="7" ref="H101:H131">F101/G101</f>
        <v>3.5491053201135574</v>
      </c>
      <c r="I101" s="28">
        <v>0.00613215192609001</v>
      </c>
      <c r="J101" s="16">
        <v>18509</v>
      </c>
      <c r="K101" s="63"/>
      <c r="L101" s="63"/>
      <c r="M101" s="63"/>
    </row>
    <row r="102" spans="1:13" ht="12">
      <c r="A102" s="10" t="s">
        <v>361</v>
      </c>
      <c r="B102" s="58" t="s">
        <v>362</v>
      </c>
      <c r="C102" s="31">
        <v>4.6</v>
      </c>
      <c r="D102" s="43">
        <f t="shared" si="4"/>
        <v>2.2916821917808217</v>
      </c>
      <c r="E102" s="43">
        <f t="shared" si="5"/>
        <v>1.2602739726027397</v>
      </c>
      <c r="F102" s="59">
        <v>0.002059735754743228</v>
      </c>
      <c r="G102" s="58">
        <v>8.512972824698972E-05</v>
      </c>
      <c r="H102" s="60">
        <f t="shared" si="7"/>
        <v>24.19525819191209</v>
      </c>
      <c r="I102" s="28">
        <v>0.000940387153541575</v>
      </c>
      <c r="J102" s="16">
        <v>18184</v>
      </c>
      <c r="K102" s="63"/>
      <c r="L102" s="63"/>
      <c r="M102" s="63"/>
    </row>
    <row r="103" spans="1:13" ht="12">
      <c r="A103" s="10" t="s">
        <v>583</v>
      </c>
      <c r="B103" s="58" t="s">
        <v>584</v>
      </c>
      <c r="C103" s="31">
        <v>18.3</v>
      </c>
      <c r="D103" s="43">
        <f t="shared" si="4"/>
        <v>9.092342465753424</v>
      </c>
      <c r="E103" s="43">
        <f t="shared" si="5"/>
        <v>5.013698630136986</v>
      </c>
      <c r="F103" s="59">
        <v>0.008172085526627714</v>
      </c>
      <c r="G103" s="58">
        <v>0.0003778565130962877</v>
      </c>
      <c r="H103" s="60">
        <f t="shared" si="7"/>
        <v>21.62748356423131</v>
      </c>
      <c r="I103" s="28">
        <v>0.0041852770885028945</v>
      </c>
      <c r="J103" s="16">
        <v>18135</v>
      </c>
      <c r="K103" s="63"/>
      <c r="L103" s="63"/>
      <c r="M103" s="63"/>
    </row>
    <row r="104" spans="1:13" ht="12">
      <c r="A104" s="10" t="s">
        <v>553</v>
      </c>
      <c r="B104" s="58" t="s">
        <v>554</v>
      </c>
      <c r="C104" s="31">
        <v>4.3</v>
      </c>
      <c r="D104" s="43">
        <f t="shared" si="4"/>
        <v>2.136334246575342</v>
      </c>
      <c r="E104" s="43">
        <f t="shared" si="5"/>
        <v>1.178082191780822</v>
      </c>
      <c r="F104" s="59">
        <v>0.001920110933154432</v>
      </c>
      <c r="G104" s="58">
        <v>0.00027978308347841074</v>
      </c>
      <c r="H104" s="60">
        <f t="shared" si="7"/>
        <v>6.8628557140860735</v>
      </c>
      <c r="I104" s="28">
        <v>0.003099150766515937</v>
      </c>
      <c r="J104" s="16">
        <v>18134</v>
      </c>
      <c r="K104" s="63"/>
      <c r="L104" s="63"/>
      <c r="M104" s="63"/>
    </row>
    <row r="105" spans="1:13" ht="12">
      <c r="A105" s="10" t="s">
        <v>367</v>
      </c>
      <c r="B105" s="58" t="s">
        <v>368</v>
      </c>
      <c r="C105" s="31">
        <v>4.4</v>
      </c>
      <c r="D105" s="43">
        <f t="shared" si="4"/>
        <v>2.1824</v>
      </c>
      <c r="E105" s="43">
        <f t="shared" si="5"/>
        <v>1.2054794520547947</v>
      </c>
      <c r="F105" s="59">
        <v>0.0019615142654918105</v>
      </c>
      <c r="G105" s="58">
        <v>0.0013715345106459457</v>
      </c>
      <c r="H105" s="60">
        <f t="shared" si="7"/>
        <v>1.4301603424969633</v>
      </c>
      <c r="I105" s="28">
        <v>0.015217631462660185</v>
      </c>
      <c r="J105" s="16">
        <v>18104</v>
      </c>
      <c r="K105" s="63"/>
      <c r="L105" s="63"/>
      <c r="M105" s="63"/>
    </row>
    <row r="106" spans="1:13" ht="12">
      <c r="A106" s="10" t="s">
        <v>511</v>
      </c>
      <c r="B106" s="58" t="s">
        <v>512</v>
      </c>
      <c r="C106" s="31">
        <v>4.9</v>
      </c>
      <c r="D106" s="43">
        <f t="shared" si="4"/>
        <v>2.403550684931507</v>
      </c>
      <c r="E106" s="43">
        <f t="shared" si="5"/>
        <v>1.3424657534246578</v>
      </c>
      <c r="F106" s="59">
        <v>0.00216028177984135</v>
      </c>
      <c r="G106" s="58">
        <v>0.0005212328975122704</v>
      </c>
      <c r="H106" s="60">
        <f t="shared" si="7"/>
        <v>4.144561462163839</v>
      </c>
      <c r="I106" s="28">
        <v>0.005847855227882037</v>
      </c>
      <c r="J106" s="16">
        <v>17904</v>
      </c>
      <c r="K106" s="63"/>
      <c r="L106" s="63"/>
      <c r="M106" s="63"/>
    </row>
    <row r="107" spans="1:13" ht="12">
      <c r="A107" s="10" t="s">
        <v>421</v>
      </c>
      <c r="B107" s="58" t="s">
        <v>422</v>
      </c>
      <c r="C107" s="31">
        <v>5.5</v>
      </c>
      <c r="D107" s="43">
        <f t="shared" si="4"/>
        <v>2.697109589041096</v>
      </c>
      <c r="E107" s="43">
        <f t="shared" si="5"/>
        <v>1.5068493150684932</v>
      </c>
      <c r="F107" s="59">
        <v>0.002424128910602485</v>
      </c>
      <c r="G107" s="58">
        <v>0.00020461004859364195</v>
      </c>
      <c r="H107" s="60">
        <f t="shared" si="7"/>
        <v>11.847555519703896</v>
      </c>
      <c r="I107" s="28">
        <v>0.002296217665791385</v>
      </c>
      <c r="J107" s="16">
        <v>17899</v>
      </c>
      <c r="K107" s="63"/>
      <c r="L107" s="63"/>
      <c r="M107" s="63"/>
    </row>
    <row r="108" spans="1:13" ht="12">
      <c r="A108" s="10" t="s">
        <v>831</v>
      </c>
      <c r="B108" s="58" t="s">
        <v>832</v>
      </c>
      <c r="C108" s="31">
        <v>4.8</v>
      </c>
      <c r="D108" s="43">
        <f t="shared" si="4"/>
        <v>2.3395068493150686</v>
      </c>
      <c r="E108" s="43">
        <f t="shared" si="5"/>
        <v>1.3150684931506849</v>
      </c>
      <c r="F108" s="59">
        <v>0.0021027199684509282</v>
      </c>
      <c r="G108" s="58">
        <v>0.0008667301571813399</v>
      </c>
      <c r="H108" s="60">
        <f t="shared" si="7"/>
        <v>2.4260376208543426</v>
      </c>
      <c r="I108" s="28">
        <v>0.009786396852164137</v>
      </c>
      <c r="J108" s="16">
        <v>17790</v>
      </c>
      <c r="K108" s="63"/>
      <c r="L108" s="63"/>
      <c r="M108" s="63"/>
    </row>
    <row r="109" spans="1:13" ht="12">
      <c r="A109" s="10" t="s">
        <v>345</v>
      </c>
      <c r="B109" s="58" t="s">
        <v>346</v>
      </c>
      <c r="C109" s="31">
        <v>4.9</v>
      </c>
      <c r="D109" s="43">
        <f t="shared" si="4"/>
        <v>2.3795205479452055</v>
      </c>
      <c r="E109" s="43">
        <f t="shared" si="5"/>
        <v>1.3424657534246578</v>
      </c>
      <c r="F109" s="59">
        <v>0.002138683788409737</v>
      </c>
      <c r="G109" s="58">
        <v>0.00020411221392553094</v>
      </c>
      <c r="H109" s="60">
        <f t="shared" si="7"/>
        <v>10.4779804563289</v>
      </c>
      <c r="I109" s="28">
        <v>0.0023131170662905503</v>
      </c>
      <c r="J109" s="16">
        <v>17725</v>
      </c>
      <c r="K109" s="63"/>
      <c r="L109" s="63"/>
      <c r="M109" s="63"/>
    </row>
    <row r="110" spans="1:13" ht="12">
      <c r="A110" s="10" t="s">
        <v>657</v>
      </c>
      <c r="B110" s="58" t="s">
        <v>658</v>
      </c>
      <c r="C110" s="31">
        <v>12.7</v>
      </c>
      <c r="D110" s="43">
        <f t="shared" si="4"/>
        <v>6.155150684931507</v>
      </c>
      <c r="E110" s="43">
        <f t="shared" si="5"/>
        <v>3.4794520547945207</v>
      </c>
      <c r="F110" s="59">
        <v>0.005532173696272379</v>
      </c>
      <c r="G110" s="58">
        <v>0.00017722914184753415</v>
      </c>
      <c r="H110" s="60">
        <f t="shared" si="7"/>
        <v>31.214808346990537</v>
      </c>
      <c r="I110" s="28">
        <v>0.0020124364047484455</v>
      </c>
      <c r="J110" s="16">
        <v>17690</v>
      </c>
      <c r="K110" s="63"/>
      <c r="L110" s="63"/>
      <c r="M110" s="63"/>
    </row>
    <row r="111" spans="1:13" ht="12">
      <c r="A111" s="10" t="s">
        <v>843</v>
      </c>
      <c r="B111" s="58" t="s">
        <v>844</v>
      </c>
      <c r="C111" s="31">
        <v>4.6</v>
      </c>
      <c r="D111" s="43">
        <f t="shared" si="4"/>
        <v>2.2272821917808217</v>
      </c>
      <c r="E111" s="43">
        <f t="shared" si="5"/>
        <v>1.2602739726027397</v>
      </c>
      <c r="F111" s="59">
        <v>0.002001853827187476</v>
      </c>
      <c r="G111" s="58">
        <v>0.0006412110525270339</v>
      </c>
      <c r="H111" s="60">
        <f t="shared" si="7"/>
        <v>3.1219889602621542</v>
      </c>
      <c r="I111" s="28">
        <v>0.007287953375205115</v>
      </c>
      <c r="J111" s="16">
        <v>17673</v>
      </c>
      <c r="K111" s="63"/>
      <c r="L111" s="63"/>
      <c r="M111" s="63"/>
    </row>
    <row r="112" spans="1:13" ht="12">
      <c r="A112" s="10" t="s">
        <v>617</v>
      </c>
      <c r="B112" s="58" t="s">
        <v>618</v>
      </c>
      <c r="C112" s="31">
        <v>4.4</v>
      </c>
      <c r="D112" s="43">
        <f t="shared" si="4"/>
        <v>2.122728767123288</v>
      </c>
      <c r="E112" s="43">
        <f t="shared" si="5"/>
        <v>1.2054794520547947</v>
      </c>
      <c r="F112" s="59">
        <v>0.0019078824956388252</v>
      </c>
      <c r="G112" s="58">
        <v>0.0001329218563856506</v>
      </c>
      <c r="H112" s="60">
        <f t="shared" si="7"/>
        <v>14.353414461075703</v>
      </c>
      <c r="I112" s="28">
        <v>0.0015162700891589527</v>
      </c>
      <c r="J112" s="16">
        <v>17609</v>
      </c>
      <c r="K112" s="63"/>
      <c r="L112" s="63"/>
      <c r="M112" s="63"/>
    </row>
    <row r="113" spans="1:13" ht="12">
      <c r="A113" s="10" t="s">
        <v>739</v>
      </c>
      <c r="B113" s="58" t="s">
        <v>740</v>
      </c>
      <c r="C113" s="31">
        <v>5.3</v>
      </c>
      <c r="D113" s="43">
        <f t="shared" si="4"/>
        <v>2.5368849315068496</v>
      </c>
      <c r="E113" s="43">
        <f t="shared" si="5"/>
        <v>1.452054794520548</v>
      </c>
      <c r="F113" s="59">
        <v>0.002280120959980709</v>
      </c>
      <c r="G113" s="58">
        <v>0.0007248472767696903</v>
      </c>
      <c r="H113" s="60">
        <f t="shared" si="7"/>
        <v>3.145657068813386</v>
      </c>
      <c r="I113" s="28">
        <v>0.008333810314235017</v>
      </c>
      <c r="J113" s="16">
        <v>17471</v>
      </c>
      <c r="K113" s="63"/>
      <c r="L113" s="63"/>
      <c r="M113" s="63"/>
    </row>
    <row r="114" spans="1:13" ht="12">
      <c r="A114" s="10" t="s">
        <v>333</v>
      </c>
      <c r="B114" s="58" t="s">
        <v>334</v>
      </c>
      <c r="C114" s="31">
        <v>4.9</v>
      </c>
      <c r="D114" s="43">
        <f t="shared" si="4"/>
        <v>2.3412602739726025</v>
      </c>
      <c r="E114" s="43">
        <f t="shared" si="5"/>
        <v>1.3424657534246578</v>
      </c>
      <c r="F114" s="59">
        <v>0.0021042959249571685</v>
      </c>
      <c r="G114" s="58">
        <v>0.0001329218563856506</v>
      </c>
      <c r="H114" s="60">
        <f t="shared" si="7"/>
        <v>15.831075356425242</v>
      </c>
      <c r="I114" s="28">
        <v>0.0015309633027522935</v>
      </c>
      <c r="J114" s="16">
        <v>17440</v>
      </c>
      <c r="K114" s="63"/>
      <c r="L114" s="63"/>
      <c r="M114" s="63"/>
    </row>
    <row r="115" spans="1:13" ht="12">
      <c r="A115" s="10" t="s">
        <v>355</v>
      </c>
      <c r="B115" s="58" t="s">
        <v>356</v>
      </c>
      <c r="C115" s="31">
        <v>4.3</v>
      </c>
      <c r="D115" s="43">
        <f t="shared" si="4"/>
        <v>2.0537506849315066</v>
      </c>
      <c r="E115" s="43">
        <f t="shared" si="5"/>
        <v>1.178082191780822</v>
      </c>
      <c r="F115" s="59">
        <v>0.0018458858441425616</v>
      </c>
      <c r="G115" s="58">
        <v>0.00023149312067163874</v>
      </c>
      <c r="H115" s="60">
        <f t="shared" si="7"/>
        <v>7.973825912351224</v>
      </c>
      <c r="I115" s="28">
        <v>0.0026673550163483052</v>
      </c>
      <c r="J115" s="16">
        <v>17433</v>
      </c>
      <c r="K115" s="63"/>
      <c r="L115" s="63"/>
      <c r="M115" s="63"/>
    </row>
    <row r="116" spans="1:13" ht="12">
      <c r="A116" s="10" t="s">
        <v>477</v>
      </c>
      <c r="B116" s="58" t="s">
        <v>478</v>
      </c>
      <c r="C116" s="31">
        <v>4.9</v>
      </c>
      <c r="D116" s="43">
        <f t="shared" si="4"/>
        <v>2.3278356164383562</v>
      </c>
      <c r="E116" s="43">
        <f t="shared" si="5"/>
        <v>1.3424657534246578</v>
      </c>
      <c r="F116" s="59">
        <v>0.002092230007956267</v>
      </c>
      <c r="G116" s="58">
        <v>0.0003778565130962877</v>
      </c>
      <c r="H116" s="60">
        <f t="shared" si="7"/>
        <v>5.537101877143275</v>
      </c>
      <c r="I116" s="28">
        <v>0.004377162629757785</v>
      </c>
      <c r="J116" s="16">
        <v>17340</v>
      </c>
      <c r="K116" s="63"/>
      <c r="L116" s="63"/>
      <c r="M116" s="63"/>
    </row>
    <row r="117" spans="1:13" ht="12">
      <c r="A117" s="10" t="s">
        <v>715</v>
      </c>
      <c r="B117" s="58" t="s">
        <v>716</v>
      </c>
      <c r="C117" s="31">
        <v>5</v>
      </c>
      <c r="D117" s="43">
        <f t="shared" si="4"/>
        <v>2.3454794520547946</v>
      </c>
      <c r="E117" s="43">
        <f t="shared" si="5"/>
        <v>1.36986301369863</v>
      </c>
      <c r="F117" s="59">
        <v>0.0021080880703003087</v>
      </c>
      <c r="G117" s="58">
        <v>6.820334953121399E-05</v>
      </c>
      <c r="H117" s="60">
        <f t="shared" si="7"/>
        <v>30.90886422426394</v>
      </c>
      <c r="I117" s="28">
        <v>0.0008001401705408247</v>
      </c>
      <c r="J117" s="16">
        <v>17122</v>
      </c>
      <c r="K117" s="63"/>
      <c r="L117" s="63"/>
      <c r="M117" s="63"/>
    </row>
    <row r="118" spans="1:13" ht="12">
      <c r="A118" s="10" t="s">
        <v>711</v>
      </c>
      <c r="B118" s="58" t="s">
        <v>712</v>
      </c>
      <c r="C118" s="31">
        <v>5.8</v>
      </c>
      <c r="D118" s="43">
        <f t="shared" si="4"/>
        <v>2.718849315068493</v>
      </c>
      <c r="E118" s="43">
        <f t="shared" si="5"/>
        <v>1.5890410958904109</v>
      </c>
      <c r="F118" s="59">
        <v>0.0024436683088478223</v>
      </c>
      <c r="G118" s="58">
        <v>0.0005416441189048235</v>
      </c>
      <c r="H118" s="60">
        <f t="shared" si="7"/>
        <v>4.511575448818301</v>
      </c>
      <c r="I118" s="28">
        <v>0.006358854471069549</v>
      </c>
      <c r="J118" s="16">
        <v>17110</v>
      </c>
      <c r="K118" s="63"/>
      <c r="L118" s="63"/>
      <c r="M118" s="63"/>
    </row>
    <row r="119" spans="1:13" ht="12">
      <c r="A119" s="10" t="s">
        <v>767</v>
      </c>
      <c r="B119" s="58" t="s">
        <v>768</v>
      </c>
      <c r="C119" s="31">
        <v>3.7</v>
      </c>
      <c r="D119" s="43">
        <f t="shared" si="4"/>
        <v>1.73433698630137</v>
      </c>
      <c r="E119" s="43">
        <f t="shared" si="5"/>
        <v>1.0136986301369864</v>
      </c>
      <c r="F119" s="59">
        <v>0.0015588007422105074</v>
      </c>
      <c r="G119" s="58">
        <v>0.0005082891961413831</v>
      </c>
      <c r="H119" s="60">
        <f t="shared" si="7"/>
        <v>3.066759541701767</v>
      </c>
      <c r="I119" s="28">
        <v>0.005967619381612017</v>
      </c>
      <c r="J119" s="16">
        <v>17109</v>
      </c>
      <c r="K119" s="63"/>
      <c r="L119" s="63"/>
      <c r="M119" s="63"/>
    </row>
    <row r="120" spans="1:13" ht="12">
      <c r="A120" s="10" t="s">
        <v>719</v>
      </c>
      <c r="B120" s="58" t="s">
        <v>720</v>
      </c>
      <c r="C120" s="31">
        <v>4.4</v>
      </c>
      <c r="D120" s="43">
        <f t="shared" si="4"/>
        <v>2.0453369863013697</v>
      </c>
      <c r="E120" s="43">
        <f t="shared" si="5"/>
        <v>1.2054794520547947</v>
      </c>
      <c r="F120" s="59">
        <v>0.00183832371534465</v>
      </c>
      <c r="G120" s="58">
        <v>4.77921281386609E-05</v>
      </c>
      <c r="H120" s="60">
        <f t="shared" si="7"/>
        <v>38.46498967384461</v>
      </c>
      <c r="I120" s="28">
        <v>0.0005658042081687982</v>
      </c>
      <c r="J120" s="16">
        <v>16967</v>
      </c>
      <c r="K120" s="63"/>
      <c r="L120" s="63"/>
      <c r="M120" s="63"/>
    </row>
    <row r="121" spans="1:13" ht="12">
      <c r="A121" s="10" t="s">
        <v>327</v>
      </c>
      <c r="B121" s="58" t="s">
        <v>328</v>
      </c>
      <c r="C121" s="31">
        <v>5.4</v>
      </c>
      <c r="D121" s="43">
        <f t="shared" si="4"/>
        <v>2.4961315068493155</v>
      </c>
      <c r="E121" s="43">
        <f t="shared" si="5"/>
        <v>1.4794520547945205</v>
      </c>
      <c r="F121" s="59">
        <v>0.0022434922833708304</v>
      </c>
      <c r="G121" s="58">
        <v>0.0002489173340555255</v>
      </c>
      <c r="H121" s="60">
        <f t="shared" si="7"/>
        <v>9.013001412229407</v>
      </c>
      <c r="I121" s="28">
        <v>0.0029634898055950687</v>
      </c>
      <c r="J121" s="16">
        <v>16872</v>
      </c>
      <c r="K121" s="63"/>
      <c r="L121" s="63"/>
      <c r="M121" s="63"/>
    </row>
    <row r="122" spans="1:13" ht="12">
      <c r="A122" s="10" t="s">
        <v>835</v>
      </c>
      <c r="B122" s="58" t="s">
        <v>836</v>
      </c>
      <c r="C122" s="31">
        <v>6.2</v>
      </c>
      <c r="D122" s="43">
        <f t="shared" si="4"/>
        <v>2.857605479452055</v>
      </c>
      <c r="E122" s="43">
        <f t="shared" si="5"/>
        <v>1.6986301369863013</v>
      </c>
      <c r="F122" s="59">
        <v>0.0025683806419963206</v>
      </c>
      <c r="G122" s="58">
        <v>0.00027281339812485595</v>
      </c>
      <c r="H122" s="60">
        <f t="shared" si="7"/>
        <v>9.414422677367458</v>
      </c>
      <c r="I122" s="28">
        <v>0.0032574451643583185</v>
      </c>
      <c r="J122" s="16">
        <v>16823</v>
      </c>
      <c r="K122" s="63"/>
      <c r="L122" s="63"/>
      <c r="M122" s="63"/>
    </row>
    <row r="123" spans="1:13" ht="12">
      <c r="A123" s="10" t="s">
        <v>865</v>
      </c>
      <c r="B123" s="58" t="s">
        <v>866</v>
      </c>
      <c r="C123" s="31">
        <v>6.4</v>
      </c>
      <c r="D123" s="43">
        <f t="shared" si="4"/>
        <v>2.9191013698630144</v>
      </c>
      <c r="E123" s="43">
        <f t="shared" si="5"/>
        <v>1.7534246575342465</v>
      </c>
      <c r="F123" s="59">
        <v>0.0026236523915886124</v>
      </c>
      <c r="G123" s="58">
        <v>0.0019067067788653255</v>
      </c>
      <c r="H123" s="60">
        <f t="shared" si="7"/>
        <v>1.37601251575239</v>
      </c>
      <c r="I123" s="28">
        <v>0.023005766458433444</v>
      </c>
      <c r="J123" s="16">
        <v>16648</v>
      </c>
      <c r="K123" s="63"/>
      <c r="L123" s="63"/>
      <c r="M123" s="63"/>
    </row>
    <row r="124" spans="1:13" ht="12">
      <c r="A124" s="10" t="s">
        <v>717</v>
      </c>
      <c r="B124" s="58" t="s">
        <v>718</v>
      </c>
      <c r="C124" s="31">
        <v>4</v>
      </c>
      <c r="D124" s="43">
        <f t="shared" si="4"/>
        <v>1.8170958904109589</v>
      </c>
      <c r="E124" s="43">
        <f t="shared" si="5"/>
        <v>1.095890410958904</v>
      </c>
      <c r="F124" s="59">
        <v>0.0016331834268730019</v>
      </c>
      <c r="G124" s="58">
        <v>6.471850685443664E-05</v>
      </c>
      <c r="H124" s="60">
        <f t="shared" si="7"/>
        <v>25.235183972125935</v>
      </c>
      <c r="I124" s="28">
        <v>0.0007840299137567094</v>
      </c>
      <c r="J124" s="16">
        <v>16581</v>
      </c>
      <c r="K124" s="63"/>
      <c r="L124" s="63"/>
      <c r="M124" s="63"/>
    </row>
    <row r="125" spans="1:13" ht="12">
      <c r="A125" s="10" t="s">
        <v>403</v>
      </c>
      <c r="B125" s="58" t="s">
        <v>404</v>
      </c>
      <c r="C125" s="31">
        <v>4.5</v>
      </c>
      <c r="D125" s="43">
        <f t="shared" si="4"/>
        <v>2.009095890410959</v>
      </c>
      <c r="E125" s="43">
        <f t="shared" si="5"/>
        <v>1.2328767123287672</v>
      </c>
      <c r="F125" s="59">
        <v>0.001805750664306299</v>
      </c>
      <c r="G125" s="58">
        <v>0.0011166431605730874</v>
      </c>
      <c r="H125" s="60">
        <f t="shared" si="7"/>
        <v>1.6171241879810068</v>
      </c>
      <c r="I125" s="28">
        <v>0.013764113892979872</v>
      </c>
      <c r="J125" s="16">
        <v>16296</v>
      </c>
      <c r="K125" s="63"/>
      <c r="L125" s="63"/>
      <c r="M125" s="63"/>
    </row>
    <row r="126" spans="1:13" ht="12">
      <c r="A126" s="10" t="s">
        <v>885</v>
      </c>
      <c r="B126" s="58" t="s">
        <v>886</v>
      </c>
      <c r="C126" s="31">
        <v>4.5</v>
      </c>
      <c r="D126" s="43">
        <f t="shared" si="4"/>
        <v>1.9803698630136988</v>
      </c>
      <c r="E126" s="43">
        <f t="shared" si="5"/>
        <v>1.2328767123287672</v>
      </c>
      <c r="F126" s="59">
        <v>0.0017799320643564114</v>
      </c>
      <c r="G126" s="58">
        <v>0.0010773142217923146</v>
      </c>
      <c r="H126" s="60">
        <f t="shared" si="7"/>
        <v>1.6521939730779382</v>
      </c>
      <c r="I126" s="28">
        <v>0.013471954180414619</v>
      </c>
      <c r="J126" s="16">
        <v>16063</v>
      </c>
      <c r="K126" s="63"/>
      <c r="L126" s="63"/>
      <c r="M126" s="63"/>
    </row>
    <row r="127" spans="1:13" ht="12">
      <c r="A127" s="10" t="s">
        <v>377</v>
      </c>
      <c r="B127" s="58" t="s">
        <v>378</v>
      </c>
      <c r="C127" s="31">
        <v>5.3</v>
      </c>
      <c r="D127" s="43">
        <f t="shared" si="4"/>
        <v>2.3219808219178084</v>
      </c>
      <c r="E127" s="43">
        <f t="shared" si="5"/>
        <v>1.452054794520548</v>
      </c>
      <c r="F127" s="59">
        <v>0.0020869677906846496</v>
      </c>
      <c r="G127" s="58">
        <v>0.0005102805348138272</v>
      </c>
      <c r="H127" s="60">
        <f t="shared" si="7"/>
        <v>4.0898440138346</v>
      </c>
      <c r="I127" s="28">
        <v>0.006409855543743355</v>
      </c>
      <c r="J127" s="16">
        <v>15991</v>
      </c>
      <c r="K127" s="63"/>
      <c r="L127" s="63"/>
      <c r="M127" s="63"/>
    </row>
    <row r="128" spans="1:13" ht="12">
      <c r="A128" s="10" t="s">
        <v>389</v>
      </c>
      <c r="B128" s="58" t="s">
        <v>390</v>
      </c>
      <c r="C128" s="31">
        <v>5.7</v>
      </c>
      <c r="D128" s="43">
        <f t="shared" si="4"/>
        <v>2.483482191780822</v>
      </c>
      <c r="E128" s="43">
        <f t="shared" si="5"/>
        <v>1.5616438356164384</v>
      </c>
      <c r="F128" s="59">
        <v>0.002232123234637532</v>
      </c>
      <c r="G128" s="58">
        <v>0.0004734407693736095</v>
      </c>
      <c r="H128" s="60">
        <f t="shared" si="7"/>
        <v>4.7146831853766304</v>
      </c>
      <c r="I128" s="28">
        <v>0.005980003772873043</v>
      </c>
      <c r="J128" s="16">
        <v>15903</v>
      </c>
      <c r="K128" s="63"/>
      <c r="L128" s="63"/>
      <c r="M128" s="63"/>
    </row>
    <row r="129" spans="1:13" ht="12">
      <c r="A129" s="10" t="s">
        <v>917</v>
      </c>
      <c r="B129" s="58" t="s">
        <v>918</v>
      </c>
      <c r="C129" s="31">
        <v>3.3</v>
      </c>
      <c r="D129" s="43">
        <f t="shared" si="4"/>
        <v>1.4299397260273972</v>
      </c>
      <c r="E129" s="43">
        <f t="shared" si="5"/>
        <v>0.9041095890410958</v>
      </c>
      <c r="F129" s="59">
        <v>0.0012852122302951753</v>
      </c>
      <c r="G129" s="58">
        <v>0.00034101674765607</v>
      </c>
      <c r="H129" s="60">
        <f t="shared" si="7"/>
        <v>3.768765725228741</v>
      </c>
      <c r="I129" s="28">
        <v>0.004331057157309054</v>
      </c>
      <c r="J129" s="16">
        <v>15816</v>
      </c>
      <c r="K129" s="63"/>
      <c r="L129" s="63"/>
      <c r="M129" s="63"/>
    </row>
    <row r="130" spans="1:13" ht="12">
      <c r="A130" s="10" t="s">
        <v>317</v>
      </c>
      <c r="B130" s="58" t="s">
        <v>318</v>
      </c>
      <c r="C130" s="31">
        <v>9.7</v>
      </c>
      <c r="D130" s="43">
        <f t="shared" si="4"/>
        <v>4.180035616438356</v>
      </c>
      <c r="E130" s="43">
        <f t="shared" si="5"/>
        <v>2.657534246575342</v>
      </c>
      <c r="F130" s="59">
        <v>0.0037569645765706053</v>
      </c>
      <c r="G130" s="58">
        <v>0.0059809857026861665</v>
      </c>
      <c r="H130" s="60">
        <f t="shared" si="7"/>
        <v>0.6281514056927583</v>
      </c>
      <c r="I130" s="28">
        <v>0.07638120668828279</v>
      </c>
      <c r="J130" s="16">
        <v>15729</v>
      </c>
      <c r="K130" s="63"/>
      <c r="L130" s="63"/>
      <c r="M130" s="63"/>
    </row>
    <row r="131" spans="1:13" ht="12">
      <c r="A131" s="10" t="s">
        <v>889</v>
      </c>
      <c r="B131" s="58" t="s">
        <v>890</v>
      </c>
      <c r="C131" s="31">
        <v>3.3</v>
      </c>
      <c r="D131" s="43">
        <f t="shared" si="4"/>
        <v>1.4215315068493148</v>
      </c>
      <c r="E131" s="43">
        <f t="shared" si="5"/>
        <v>0.9041095890410958</v>
      </c>
      <c r="F131" s="59">
        <v>0.0012776550263613453</v>
      </c>
      <c r="G131" s="58">
        <v>0.00048738014008071893</v>
      </c>
      <c r="H131" s="60">
        <f t="shared" si="7"/>
        <v>2.621475356278864</v>
      </c>
      <c r="I131" s="28">
        <v>0.006226547096610061</v>
      </c>
      <c r="J131" s="16">
        <v>15723</v>
      </c>
      <c r="K131" s="63"/>
      <c r="L131" s="63"/>
      <c r="M131" s="63"/>
    </row>
    <row r="132" spans="1:13" ht="12">
      <c r="A132" s="10" t="s">
        <v>601</v>
      </c>
      <c r="B132" s="58" t="s">
        <v>602</v>
      </c>
      <c r="C132" s="31">
        <v>5.3</v>
      </c>
      <c r="D132" s="43">
        <f t="shared" si="4"/>
        <v>2.270432876712329</v>
      </c>
      <c r="E132" s="43">
        <f t="shared" si="5"/>
        <v>1.452054794520548</v>
      </c>
      <c r="F132" s="59">
        <v>0.00204063713183323</v>
      </c>
      <c r="G132" s="58">
        <v>0</v>
      </c>
      <c r="H132" s="60"/>
      <c r="I132" s="28">
        <v>0</v>
      </c>
      <c r="J132" s="16">
        <v>15636</v>
      </c>
      <c r="K132" s="63"/>
      <c r="L132" s="63"/>
      <c r="M132" s="63"/>
    </row>
    <row r="133" spans="1:13" ht="12">
      <c r="A133" s="10" t="s">
        <v>387</v>
      </c>
      <c r="B133" s="58" t="s">
        <v>388</v>
      </c>
      <c r="C133" s="31">
        <v>3.8</v>
      </c>
      <c r="D133" s="43">
        <f aca="true" t="shared" si="8" ref="D133:D196">C133*J133/100/365</f>
        <v>1.6109917808219176</v>
      </c>
      <c r="E133" s="43">
        <f aca="true" t="shared" si="9" ref="E133:E196">C133*100/365</f>
        <v>1.0410958904109588</v>
      </c>
      <c r="F133" s="59">
        <v>0.0014479395892926354</v>
      </c>
      <c r="G133" s="58">
        <v>6.123366417765927E-05</v>
      </c>
      <c r="H133" s="60">
        <f aca="true" t="shared" si="10" ref="H133:H157">F133/G133</f>
        <v>23.646136626605916</v>
      </c>
      <c r="I133" s="28">
        <v>0.0007948817371074059</v>
      </c>
      <c r="J133" s="16">
        <v>15474</v>
      </c>
      <c r="K133" s="63"/>
      <c r="L133" s="63"/>
      <c r="M133" s="63"/>
    </row>
    <row r="134" spans="1:13" ht="12">
      <c r="A134" s="10" t="s">
        <v>423</v>
      </c>
      <c r="B134" s="58" t="s">
        <v>424</v>
      </c>
      <c r="C134" s="31">
        <v>5.5</v>
      </c>
      <c r="D134" s="43">
        <f t="shared" si="8"/>
        <v>2.318890410958904</v>
      </c>
      <c r="E134" s="43">
        <f t="shared" si="9"/>
        <v>1.5068493150684932</v>
      </c>
      <c r="F134" s="59">
        <v>0.0020841901673424013</v>
      </c>
      <c r="G134" s="58">
        <v>0.00018370099253297784</v>
      </c>
      <c r="H134" s="60">
        <f t="shared" si="10"/>
        <v>11.345557465990552</v>
      </c>
      <c r="I134" s="28">
        <v>0.002397816622262655</v>
      </c>
      <c r="J134" s="16">
        <v>15389</v>
      </c>
      <c r="K134" s="63"/>
      <c r="L134" s="63"/>
      <c r="M134" s="63"/>
    </row>
    <row r="135" spans="1:13" ht="12">
      <c r="A135" s="10" t="s">
        <v>827</v>
      </c>
      <c r="B135" s="58" t="s">
        <v>828</v>
      </c>
      <c r="C135" s="31">
        <v>6.7</v>
      </c>
      <c r="D135" s="43">
        <f t="shared" si="8"/>
        <v>2.7543424657534246</v>
      </c>
      <c r="E135" s="43">
        <f t="shared" si="9"/>
        <v>1.8356164383561644</v>
      </c>
      <c r="F135" s="59">
        <v>0.00247556911593898</v>
      </c>
      <c r="G135" s="58">
        <v>0.0008463189357887868</v>
      </c>
      <c r="H135" s="60">
        <f t="shared" si="10"/>
        <v>2.925101886833831</v>
      </c>
      <c r="I135" s="28">
        <v>0.011329556814395202</v>
      </c>
      <c r="J135" s="16">
        <v>15005</v>
      </c>
      <c r="K135" s="63"/>
      <c r="L135" s="63"/>
      <c r="M135" s="63"/>
    </row>
    <row r="136" spans="1:13" ht="12">
      <c r="A136" s="10" t="s">
        <v>563</v>
      </c>
      <c r="B136" s="58" t="s">
        <v>564</v>
      </c>
      <c r="C136" s="31">
        <v>3.7</v>
      </c>
      <c r="D136" s="43">
        <f t="shared" si="8"/>
        <v>1.5208520547945208</v>
      </c>
      <c r="E136" s="43">
        <f t="shared" si="9"/>
        <v>1.0136986301369864</v>
      </c>
      <c r="F136" s="59">
        <v>0.0013669231127116867</v>
      </c>
      <c r="G136" s="58">
        <v>0.00024841949938741444</v>
      </c>
      <c r="H136" s="60">
        <f t="shared" si="10"/>
        <v>5.502479137436578</v>
      </c>
      <c r="I136" s="28">
        <v>0.0033260014663733916</v>
      </c>
      <c r="J136" s="16">
        <v>15003</v>
      </c>
      <c r="K136" s="63"/>
      <c r="L136" s="63"/>
      <c r="M136" s="63"/>
    </row>
    <row r="137" spans="1:13" ht="12">
      <c r="A137" s="10" t="s">
        <v>651</v>
      </c>
      <c r="B137" s="58" t="s">
        <v>652</v>
      </c>
      <c r="C137" s="31">
        <v>6.1</v>
      </c>
      <c r="D137" s="43">
        <f t="shared" si="8"/>
        <v>2.5038410958904107</v>
      </c>
      <c r="E137" s="43">
        <f t="shared" si="9"/>
        <v>1.6712328767123288</v>
      </c>
      <c r="F137" s="59">
        <v>0.002250421567134205</v>
      </c>
      <c r="G137" s="58">
        <v>8.512972824698972E-05</v>
      </c>
      <c r="H137" s="60">
        <f t="shared" si="10"/>
        <v>26.43520205544392</v>
      </c>
      <c r="I137" s="28">
        <v>0.0011413696435722868</v>
      </c>
      <c r="J137" s="16">
        <v>14982</v>
      </c>
      <c r="K137" s="63"/>
      <c r="L137" s="63"/>
      <c r="M137" s="63"/>
    </row>
    <row r="138" spans="1:13" ht="12">
      <c r="A138" s="10" t="s">
        <v>449</v>
      </c>
      <c r="B138" s="58" t="s">
        <v>450</v>
      </c>
      <c r="C138" s="31">
        <v>3.2</v>
      </c>
      <c r="D138" s="43">
        <f t="shared" si="8"/>
        <v>1.3034082191780823</v>
      </c>
      <c r="E138" s="43">
        <f t="shared" si="9"/>
        <v>0.8767123287671232</v>
      </c>
      <c r="F138" s="59">
        <v>0.00117148726891362</v>
      </c>
      <c r="G138" s="58">
        <v>0.0003340470623025152</v>
      </c>
      <c r="H138" s="60">
        <f t="shared" si="10"/>
        <v>3.506952765394217</v>
      </c>
      <c r="I138" s="28">
        <v>0.004513351718571332</v>
      </c>
      <c r="J138" s="16">
        <v>14867</v>
      </c>
      <c r="K138" s="63"/>
      <c r="L138" s="63"/>
      <c r="M138" s="63"/>
    </row>
    <row r="139" spans="1:13" ht="12">
      <c r="A139" s="10" t="s">
        <v>483</v>
      </c>
      <c r="B139" s="58" t="s">
        <v>484</v>
      </c>
      <c r="C139" s="31">
        <v>3.5</v>
      </c>
      <c r="D139" s="43">
        <f t="shared" si="8"/>
        <v>1.406041095890411</v>
      </c>
      <c r="E139" s="43">
        <f t="shared" si="9"/>
        <v>0.958904109589041</v>
      </c>
      <c r="F139" s="59">
        <v>0.0012637324356015304</v>
      </c>
      <c r="G139" s="58">
        <v>0.0003335492276344042</v>
      </c>
      <c r="H139" s="60">
        <f t="shared" si="10"/>
        <v>3.7887434024781466</v>
      </c>
      <c r="I139" s="28">
        <v>0.004569324149219123</v>
      </c>
      <c r="J139" s="16">
        <v>14663</v>
      </c>
      <c r="K139" s="63"/>
      <c r="L139" s="63"/>
      <c r="M139" s="63"/>
    </row>
    <row r="140" spans="1:13" ht="12">
      <c r="A140" s="10" t="s">
        <v>513</v>
      </c>
      <c r="B140" s="58" t="s">
        <v>514</v>
      </c>
      <c r="C140" s="31">
        <v>5.9</v>
      </c>
      <c r="D140" s="43">
        <f t="shared" si="8"/>
        <v>2.3672739726027396</v>
      </c>
      <c r="E140" s="43">
        <f t="shared" si="9"/>
        <v>1.6164383561643836</v>
      </c>
      <c r="F140" s="59">
        <v>0.002127676717186466</v>
      </c>
      <c r="G140" s="58">
        <v>0.001961468592357541</v>
      </c>
      <c r="H140" s="60">
        <f t="shared" si="10"/>
        <v>1.084736572115669</v>
      </c>
      <c r="I140" s="28">
        <v>0.026903379993171727</v>
      </c>
      <c r="J140" s="16">
        <v>14645</v>
      </c>
      <c r="K140" s="63"/>
      <c r="L140" s="63"/>
      <c r="M140" s="63"/>
    </row>
    <row r="141" spans="1:13" ht="12">
      <c r="A141" s="10" t="s">
        <v>495</v>
      </c>
      <c r="B141" s="58" t="s">
        <v>496</v>
      </c>
      <c r="C141" s="31">
        <v>5.4</v>
      </c>
      <c r="D141" s="43">
        <f t="shared" si="8"/>
        <v>2.1595561643835617</v>
      </c>
      <c r="E141" s="43">
        <f t="shared" si="9"/>
        <v>1.4794520547945205</v>
      </c>
      <c r="F141" s="59">
        <v>0.0019409825071339505</v>
      </c>
      <c r="G141" s="58">
        <v>0.0004629862413432775</v>
      </c>
      <c r="H141" s="60">
        <f t="shared" si="10"/>
        <v>4.192311420534902</v>
      </c>
      <c r="I141" s="28">
        <v>0.006371172158662739</v>
      </c>
      <c r="J141" s="16">
        <v>14597</v>
      </c>
      <c r="K141" s="63"/>
      <c r="L141" s="63"/>
      <c r="M141" s="63"/>
    </row>
    <row r="142" spans="1:13" ht="12">
      <c r="A142" s="10" t="s">
        <v>555</v>
      </c>
      <c r="B142" s="58" t="s">
        <v>556</v>
      </c>
      <c r="C142" s="31">
        <v>4.5</v>
      </c>
      <c r="D142" s="43">
        <f t="shared" si="8"/>
        <v>1.7961780821917808</v>
      </c>
      <c r="E142" s="43">
        <f t="shared" si="9"/>
        <v>1.2328767123287672</v>
      </c>
      <c r="F142" s="59">
        <v>0.0016143827582399649</v>
      </c>
      <c r="G142" s="58">
        <v>0.00033354922763440415</v>
      </c>
      <c r="H142" s="60">
        <f t="shared" si="10"/>
        <v>4.840013480737103</v>
      </c>
      <c r="I142" s="28">
        <v>0.004598805683300157</v>
      </c>
      <c r="J142" s="16">
        <v>14569</v>
      </c>
      <c r="K142" s="63"/>
      <c r="L142" s="63"/>
      <c r="M142" s="63"/>
    </row>
    <row r="143" spans="1:13" ht="12">
      <c r="A143" s="10" t="s">
        <v>347</v>
      </c>
      <c r="B143" s="58" t="s">
        <v>348</v>
      </c>
      <c r="C143" s="31">
        <v>6.4</v>
      </c>
      <c r="D143" s="43">
        <f t="shared" si="8"/>
        <v>2.552986301369863</v>
      </c>
      <c r="E143" s="43">
        <f t="shared" si="9"/>
        <v>1.7534246575342465</v>
      </c>
      <c r="F143" s="59">
        <v>0.0022945926730856673</v>
      </c>
      <c r="G143" s="58">
        <v>0.0008164488557021237</v>
      </c>
      <c r="H143" s="60">
        <f t="shared" si="10"/>
        <v>2.810454882825918</v>
      </c>
      <c r="I143" s="28">
        <v>0.011263736263736264</v>
      </c>
      <c r="J143" s="16">
        <v>14560</v>
      </c>
      <c r="K143" s="63"/>
      <c r="L143" s="63"/>
      <c r="M143" s="63"/>
    </row>
    <row r="144" spans="1:13" ht="12">
      <c r="A144" s="10" t="s">
        <v>581</v>
      </c>
      <c r="B144" s="58" t="s">
        <v>582</v>
      </c>
      <c r="C144" s="31">
        <v>4</v>
      </c>
      <c r="D144" s="43">
        <f t="shared" si="8"/>
        <v>1.5945205479452054</v>
      </c>
      <c r="E144" s="43">
        <f t="shared" si="9"/>
        <v>1.095890410958904</v>
      </c>
      <c r="F144" s="59">
        <v>0.001433135447862142</v>
      </c>
      <c r="G144" s="58">
        <v>6.820334953121399E-05</v>
      </c>
      <c r="H144" s="60">
        <f t="shared" si="10"/>
        <v>21.012684240768152</v>
      </c>
      <c r="I144" s="28">
        <v>0.0009415807560137457</v>
      </c>
      <c r="J144" s="16">
        <v>14550</v>
      </c>
      <c r="K144" s="63"/>
      <c r="L144" s="63"/>
      <c r="M144" s="63"/>
    </row>
    <row r="145" spans="1:13" ht="12">
      <c r="A145" s="10" t="s">
        <v>801</v>
      </c>
      <c r="B145" s="58" t="s">
        <v>802</v>
      </c>
      <c r="C145" s="31">
        <v>3.7</v>
      </c>
      <c r="D145" s="43">
        <f t="shared" si="8"/>
        <v>1.4736136986301371</v>
      </c>
      <c r="E145" s="43">
        <f t="shared" si="9"/>
        <v>1.0136986301369864</v>
      </c>
      <c r="F145" s="59">
        <v>0.0013244658594607603</v>
      </c>
      <c r="G145" s="58">
        <v>0.000750236844843354</v>
      </c>
      <c r="H145" s="60">
        <f t="shared" si="10"/>
        <v>1.7653969790530653</v>
      </c>
      <c r="I145" s="28">
        <v>0.010366650615670357</v>
      </c>
      <c r="J145" s="16">
        <v>14537</v>
      </c>
      <c r="K145" s="63"/>
      <c r="L145" s="63"/>
      <c r="M145" s="63"/>
    </row>
    <row r="146" spans="1:13" ht="12">
      <c r="A146" s="10" t="s">
        <v>877</v>
      </c>
      <c r="B146" s="58" t="s">
        <v>878</v>
      </c>
      <c r="C146" s="31">
        <v>4</v>
      </c>
      <c r="D146" s="43">
        <f t="shared" si="8"/>
        <v>1.5803835616438358</v>
      </c>
      <c r="E146" s="43">
        <f t="shared" si="9"/>
        <v>1.095890410958904</v>
      </c>
      <c r="F146" s="59">
        <v>0.0014204292985305809</v>
      </c>
      <c r="G146" s="58">
        <v>0.0009130287813156675</v>
      </c>
      <c r="H146" s="60">
        <f t="shared" si="10"/>
        <v>1.555733321444427</v>
      </c>
      <c r="I146" s="28">
        <v>0.012717564662644752</v>
      </c>
      <c r="J146" s="16">
        <v>14421</v>
      </c>
      <c r="K146" s="63"/>
      <c r="L146" s="63"/>
      <c r="M146" s="63"/>
    </row>
    <row r="147" spans="1:13" ht="12">
      <c r="A147" s="10" t="s">
        <v>373</v>
      </c>
      <c r="B147" s="58" t="s">
        <v>374</v>
      </c>
      <c r="C147" s="31">
        <v>3.1</v>
      </c>
      <c r="D147" s="43">
        <f t="shared" si="8"/>
        <v>1.221909589041096</v>
      </c>
      <c r="E147" s="43">
        <f t="shared" si="9"/>
        <v>0.8493150684931506</v>
      </c>
      <c r="F147" s="59">
        <v>0.001098237302989986</v>
      </c>
      <c r="G147" s="58">
        <v>0.000146363392424649</v>
      </c>
      <c r="H147" s="60">
        <f t="shared" si="10"/>
        <v>7.503497184621366</v>
      </c>
      <c r="I147" s="28">
        <v>0.002043511503440606</v>
      </c>
      <c r="J147" s="16">
        <v>14387</v>
      </c>
      <c r="K147" s="63"/>
      <c r="L147" s="63"/>
      <c r="M147" s="63"/>
    </row>
    <row r="148" spans="1:13" ht="12">
      <c r="A148" s="10" t="s">
        <v>311</v>
      </c>
      <c r="B148" s="58" t="s">
        <v>312</v>
      </c>
      <c r="C148" s="31">
        <v>4.7</v>
      </c>
      <c r="D148" s="43">
        <f t="shared" si="8"/>
        <v>1.8377643835616442</v>
      </c>
      <c r="E148" s="43">
        <f t="shared" si="9"/>
        <v>1.2876712328767124</v>
      </c>
      <c r="F148" s="59">
        <v>0.001651760014190308</v>
      </c>
      <c r="G148" s="58">
        <v>0.0003031813128796301</v>
      </c>
      <c r="H148" s="60">
        <f t="shared" si="10"/>
        <v>5.448093084965611</v>
      </c>
      <c r="I148" s="28">
        <v>0.004267096412556053</v>
      </c>
      <c r="J148" s="16">
        <v>14272</v>
      </c>
      <c r="K148" s="63"/>
      <c r="L148" s="63"/>
      <c r="M148" s="63"/>
    </row>
    <row r="149" spans="1:13" ht="12">
      <c r="A149" s="10" t="s">
        <v>855</v>
      </c>
      <c r="B149" s="58" t="s">
        <v>856</v>
      </c>
      <c r="C149" s="31">
        <v>6.7</v>
      </c>
      <c r="D149" s="43">
        <f t="shared" si="8"/>
        <v>2.6152027397260276</v>
      </c>
      <c r="E149" s="43">
        <f t="shared" si="9"/>
        <v>1.8356164383561644</v>
      </c>
      <c r="F149" s="59">
        <v>0.002350512042304742</v>
      </c>
      <c r="G149" s="58">
        <v>0.0054373502451089</v>
      </c>
      <c r="H149" s="60">
        <f t="shared" si="10"/>
        <v>0.4322899825000451</v>
      </c>
      <c r="I149" s="28">
        <v>0.07666175335158279</v>
      </c>
      <c r="J149" s="16">
        <v>14247</v>
      </c>
      <c r="K149" s="63"/>
      <c r="L149" s="63"/>
      <c r="M149" s="63"/>
    </row>
    <row r="150" spans="1:13" ht="12">
      <c r="A150" s="10" t="s">
        <v>369</v>
      </c>
      <c r="B150" s="58" t="s">
        <v>370</v>
      </c>
      <c r="C150" s="31">
        <v>4.4</v>
      </c>
      <c r="D150" s="43">
        <f t="shared" si="8"/>
        <v>1.7057534246575343</v>
      </c>
      <c r="E150" s="43">
        <f t="shared" si="9"/>
        <v>1.2054794520547947</v>
      </c>
      <c r="F150" s="59">
        <v>0.001533110188726752</v>
      </c>
      <c r="G150" s="58">
        <v>2.0411221392553092E-05</v>
      </c>
      <c r="H150" s="60">
        <f t="shared" si="10"/>
        <v>75.1111439752497</v>
      </c>
      <c r="I150" s="28">
        <v>0.00028975265017667845</v>
      </c>
      <c r="J150" s="16">
        <v>14150</v>
      </c>
      <c r="K150" s="63"/>
      <c r="L150" s="63"/>
      <c r="M150" s="63"/>
    </row>
    <row r="151" spans="1:13" ht="12">
      <c r="A151" s="10" t="s">
        <v>729</v>
      </c>
      <c r="B151" s="58" t="s">
        <v>730</v>
      </c>
      <c r="C151" s="31">
        <v>4.6</v>
      </c>
      <c r="D151" s="43">
        <f t="shared" si="8"/>
        <v>1.762367123287671</v>
      </c>
      <c r="E151" s="43">
        <f t="shared" si="9"/>
        <v>1.2602739726027397</v>
      </c>
      <c r="F151" s="59">
        <v>0.0015839938844219806</v>
      </c>
      <c r="G151" s="58">
        <v>2.389606406933045E-05</v>
      </c>
      <c r="H151" s="60">
        <f t="shared" si="10"/>
        <v>66.28681107592807</v>
      </c>
      <c r="I151" s="28">
        <v>0.00034324942791762013</v>
      </c>
      <c r="J151" s="16">
        <v>13984</v>
      </c>
      <c r="K151" s="63"/>
      <c r="L151" s="63"/>
      <c r="M151" s="63"/>
    </row>
    <row r="152" spans="1:13" ht="12">
      <c r="A152" s="10" t="s">
        <v>627</v>
      </c>
      <c r="B152" s="58" t="s">
        <v>628</v>
      </c>
      <c r="C152" s="31">
        <v>2.4</v>
      </c>
      <c r="D152" s="43">
        <f t="shared" si="8"/>
        <v>0.9140383561643837</v>
      </c>
      <c r="E152" s="43">
        <f t="shared" si="9"/>
        <v>0.6575342465753424</v>
      </c>
      <c r="F152" s="59">
        <v>0.0008215264272466654</v>
      </c>
      <c r="G152" s="58">
        <v>0.00022153642730941774</v>
      </c>
      <c r="H152" s="60">
        <f t="shared" si="10"/>
        <v>3.70831306266056</v>
      </c>
      <c r="I152" s="28">
        <v>0.003201208546147759</v>
      </c>
      <c r="J152" s="16">
        <v>13901</v>
      </c>
      <c r="K152" s="63"/>
      <c r="L152" s="63"/>
      <c r="M152" s="63"/>
    </row>
    <row r="153" spans="1:13" ht="12">
      <c r="A153" s="10" t="s">
        <v>891</v>
      </c>
      <c r="B153" s="58" t="s">
        <v>892</v>
      </c>
      <c r="C153" s="31">
        <v>4</v>
      </c>
      <c r="D153" s="43">
        <f t="shared" si="8"/>
        <v>1.5100273972602738</v>
      </c>
      <c r="E153" s="43">
        <f t="shared" si="9"/>
        <v>1.095890410958904</v>
      </c>
      <c r="F153" s="59">
        <v>0.0013571940437176943</v>
      </c>
      <c r="G153" s="58">
        <v>0.00047692561205038683</v>
      </c>
      <c r="H153" s="60">
        <f t="shared" si="10"/>
        <v>2.845714319855625</v>
      </c>
      <c r="I153" s="28">
        <v>0.006952609042746208</v>
      </c>
      <c r="J153" s="16">
        <v>13779</v>
      </c>
      <c r="K153" s="63"/>
      <c r="L153" s="63"/>
      <c r="M153" s="63"/>
    </row>
    <row r="154" spans="1:13" ht="12">
      <c r="A154" s="10" t="s">
        <v>731</v>
      </c>
      <c r="B154" s="58" t="s">
        <v>732</v>
      </c>
      <c r="C154" s="31">
        <v>3.7</v>
      </c>
      <c r="D154" s="43">
        <f t="shared" si="8"/>
        <v>1.393632876712329</v>
      </c>
      <c r="E154" s="43">
        <f t="shared" si="9"/>
        <v>1.0136986301369864</v>
      </c>
      <c r="F154" s="59">
        <v>0.0012525800808878401</v>
      </c>
      <c r="G154" s="58">
        <v>0.0003947828918120634</v>
      </c>
      <c r="H154" s="60">
        <f t="shared" si="10"/>
        <v>3.1728327312727913</v>
      </c>
      <c r="I154" s="28">
        <v>0.005768111725341867</v>
      </c>
      <c r="J154" s="16">
        <v>13748</v>
      </c>
      <c r="K154" s="63"/>
      <c r="L154" s="63"/>
      <c r="M154" s="63"/>
    </row>
    <row r="155" spans="1:13" ht="12">
      <c r="A155" s="10" t="s">
        <v>415</v>
      </c>
      <c r="B155" s="58" t="s">
        <v>416</v>
      </c>
      <c r="C155" s="31">
        <v>4.8</v>
      </c>
      <c r="D155" s="43">
        <f t="shared" si="8"/>
        <v>1.8058520547945205</v>
      </c>
      <c r="E155" s="43">
        <f t="shared" si="9"/>
        <v>1.3150684931506849</v>
      </c>
      <c r="F155" s="59">
        <v>0.0016230776057767366</v>
      </c>
      <c r="G155" s="58">
        <v>2.0411221392553092E-05</v>
      </c>
      <c r="H155" s="60">
        <f t="shared" si="10"/>
        <v>79.51888691819816</v>
      </c>
      <c r="I155" s="28">
        <v>0.00029857267695892803</v>
      </c>
      <c r="J155" s="16">
        <v>13732</v>
      </c>
      <c r="K155" s="63"/>
      <c r="L155" s="63"/>
      <c r="M155" s="63"/>
    </row>
    <row r="156" spans="1:13" ht="12">
      <c r="A156" s="10" t="s">
        <v>811</v>
      </c>
      <c r="B156" s="58" t="s">
        <v>812</v>
      </c>
      <c r="C156" s="31">
        <v>3.9</v>
      </c>
      <c r="D156" s="43">
        <f t="shared" si="8"/>
        <v>1.4610575342465753</v>
      </c>
      <c r="E156" s="43">
        <f t="shared" si="9"/>
        <v>1.0684931506849316</v>
      </c>
      <c r="F156" s="59">
        <v>0.001313180533416856</v>
      </c>
      <c r="G156" s="58">
        <v>0.000146363392424649</v>
      </c>
      <c r="H156" s="60">
        <f t="shared" si="10"/>
        <v>8.972055864945254</v>
      </c>
      <c r="I156" s="28">
        <v>0.002150065818341378</v>
      </c>
      <c r="J156" s="16">
        <v>13674</v>
      </c>
      <c r="K156" s="63"/>
      <c r="L156" s="63"/>
      <c r="M156" s="63"/>
    </row>
    <row r="157" spans="1:13" ht="12">
      <c r="A157" s="10" t="s">
        <v>857</v>
      </c>
      <c r="B157" s="58" t="s">
        <v>858</v>
      </c>
      <c r="C157" s="31">
        <v>3.9</v>
      </c>
      <c r="D157" s="43">
        <f t="shared" si="8"/>
        <v>1.4603095890410958</v>
      </c>
      <c r="E157" s="43">
        <f t="shared" si="9"/>
        <v>1.0684931506849316</v>
      </c>
      <c r="F157" s="59">
        <v>0.0013125082894696629</v>
      </c>
      <c r="G157" s="58">
        <v>0.0008761890158754497</v>
      </c>
      <c r="H157" s="60">
        <f t="shared" si="10"/>
        <v>1.4979739139485355</v>
      </c>
      <c r="I157" s="28">
        <v>0.012877734689397818</v>
      </c>
      <c r="J157" s="16">
        <v>13667</v>
      </c>
      <c r="K157" s="63"/>
      <c r="L157" s="63"/>
      <c r="M157" s="63"/>
    </row>
    <row r="158" spans="1:13" ht="12">
      <c r="A158" s="10" t="s">
        <v>589</v>
      </c>
      <c r="B158" s="58" t="s">
        <v>590</v>
      </c>
      <c r="C158" s="31">
        <v>6.2</v>
      </c>
      <c r="D158" s="43">
        <f t="shared" si="8"/>
        <v>2.319819178082192</v>
      </c>
      <c r="E158" s="43">
        <f t="shared" si="9"/>
        <v>1.6986301369863013</v>
      </c>
      <c r="F158" s="59">
        <v>0.002085024931804301</v>
      </c>
      <c r="G158" s="58">
        <v>0</v>
      </c>
      <c r="H158" s="60"/>
      <c r="I158" s="28">
        <v>0</v>
      </c>
      <c r="J158" s="16">
        <v>13657</v>
      </c>
      <c r="K158" s="63"/>
      <c r="L158" s="63"/>
      <c r="M158" s="63"/>
    </row>
    <row r="159" spans="1:13" ht="12">
      <c r="A159" s="10" t="s">
        <v>569</v>
      </c>
      <c r="B159" s="58" t="s">
        <v>570</v>
      </c>
      <c r="C159" s="31">
        <v>2.4</v>
      </c>
      <c r="D159" s="43">
        <f t="shared" si="8"/>
        <v>0.8975342465753425</v>
      </c>
      <c r="E159" s="43">
        <f t="shared" si="9"/>
        <v>0.6575342465753424</v>
      </c>
      <c r="F159" s="59">
        <v>0.0008066927366316799</v>
      </c>
      <c r="G159" s="58">
        <v>8.861457092376707E-05</v>
      </c>
      <c r="H159" s="60">
        <f aca="true" t="shared" si="11" ref="H159:H190">F159/G159</f>
        <v>9.103387041456848</v>
      </c>
      <c r="I159" s="28">
        <v>0.0013040293040293039</v>
      </c>
      <c r="J159" s="16">
        <v>13650</v>
      </c>
      <c r="K159" s="63"/>
      <c r="L159" s="63"/>
      <c r="M159" s="63"/>
    </row>
    <row r="160" spans="1:13" ht="12">
      <c r="A160" s="10" t="s">
        <v>559</v>
      </c>
      <c r="B160" s="58" t="s">
        <v>560</v>
      </c>
      <c r="C160" s="31">
        <v>2.8</v>
      </c>
      <c r="D160" s="43">
        <f t="shared" si="8"/>
        <v>1.0421369863013699</v>
      </c>
      <c r="E160" s="43">
        <f t="shared" si="9"/>
        <v>0.7671232876712328</v>
      </c>
      <c r="F160" s="59">
        <v>0.0009366598997556728</v>
      </c>
      <c r="G160" s="58">
        <v>8.861457092376707E-05</v>
      </c>
      <c r="H160" s="60">
        <f t="shared" si="11"/>
        <v>10.570043842580452</v>
      </c>
      <c r="I160" s="28">
        <v>0.0013102686786897312</v>
      </c>
      <c r="J160" s="16">
        <v>13585</v>
      </c>
      <c r="K160" s="63"/>
      <c r="L160" s="63"/>
      <c r="M160" s="63"/>
    </row>
    <row r="161" spans="1:13" ht="12">
      <c r="A161" s="10" t="s">
        <v>435</v>
      </c>
      <c r="B161" s="58" t="s">
        <v>436</v>
      </c>
      <c r="C161" s="31">
        <v>5.8</v>
      </c>
      <c r="D161" s="43">
        <f t="shared" si="8"/>
        <v>2.150131506849315</v>
      </c>
      <c r="E161" s="43">
        <f t="shared" si="9"/>
        <v>1.5890410958904109</v>
      </c>
      <c r="F161" s="59">
        <v>0.0019325117409129094</v>
      </c>
      <c r="G161" s="58">
        <v>0.00014984823510142637</v>
      </c>
      <c r="H161" s="60">
        <f t="shared" si="11"/>
        <v>12.896459805515015</v>
      </c>
      <c r="I161" s="28">
        <v>0.002224521469218831</v>
      </c>
      <c r="J161" s="16">
        <v>13531</v>
      </c>
      <c r="K161" s="63"/>
      <c r="L161" s="63"/>
      <c r="M161" s="63"/>
    </row>
    <row r="162" spans="1:13" ht="12">
      <c r="A162" s="10" t="s">
        <v>539</v>
      </c>
      <c r="B162" s="58" t="s">
        <v>540</v>
      </c>
      <c r="C162" s="31">
        <v>3.5</v>
      </c>
      <c r="D162" s="43">
        <f t="shared" si="8"/>
        <v>1.2944246575342464</v>
      </c>
      <c r="E162" s="43">
        <f t="shared" si="9"/>
        <v>0.958904109589041</v>
      </c>
      <c r="F162" s="59">
        <v>0.0011634129542511802</v>
      </c>
      <c r="G162" s="58">
        <v>8.861457092376707E-05</v>
      </c>
      <c r="H162" s="60">
        <f t="shared" si="11"/>
        <v>13.12891257186175</v>
      </c>
      <c r="I162" s="28">
        <v>0.0013186161937921326</v>
      </c>
      <c r="J162" s="16">
        <v>13499</v>
      </c>
      <c r="K162" s="63"/>
      <c r="L162" s="63"/>
      <c r="M162" s="63"/>
    </row>
    <row r="163" spans="1:13" ht="12">
      <c r="A163" s="10" t="s">
        <v>749</v>
      </c>
      <c r="B163" s="58" t="s">
        <v>750</v>
      </c>
      <c r="C163" s="31">
        <v>4.6</v>
      </c>
      <c r="D163" s="43">
        <f t="shared" si="8"/>
        <v>1.6999835616438355</v>
      </c>
      <c r="E163" s="43">
        <f t="shared" si="9"/>
        <v>1.2602739726027397</v>
      </c>
      <c r="F163" s="59">
        <v>0.0015279243068484051</v>
      </c>
      <c r="G163" s="58">
        <v>9.209941360054445E-05</v>
      </c>
      <c r="H163" s="60">
        <f t="shared" si="11"/>
        <v>16.589946093200453</v>
      </c>
      <c r="I163" s="28">
        <v>0.0013714878790125286</v>
      </c>
      <c r="J163" s="16">
        <v>13489</v>
      </c>
      <c r="K163" s="63"/>
      <c r="L163" s="63"/>
      <c r="M163" s="63"/>
    </row>
    <row r="164" spans="1:13" ht="12">
      <c r="A164" s="10" t="s">
        <v>515</v>
      </c>
      <c r="B164" s="58" t="s">
        <v>516</v>
      </c>
      <c r="C164" s="31">
        <v>5.1</v>
      </c>
      <c r="D164" s="43">
        <f t="shared" si="8"/>
        <v>1.8828082191780822</v>
      </c>
      <c r="E164" s="43">
        <f t="shared" si="9"/>
        <v>1.3972602739726026</v>
      </c>
      <c r="F164" s="59">
        <v>0.0016922448593763926</v>
      </c>
      <c r="G164" s="58">
        <v>0.000361427969048623</v>
      </c>
      <c r="H164" s="60">
        <f t="shared" si="11"/>
        <v>4.682108204937328</v>
      </c>
      <c r="I164" s="28">
        <v>0.005387755102040816</v>
      </c>
      <c r="J164" s="16">
        <v>13475</v>
      </c>
      <c r="K164" s="63"/>
      <c r="L164" s="63"/>
      <c r="M164" s="63"/>
    </row>
    <row r="165" spans="1:13" ht="12">
      <c r="A165" s="10" t="s">
        <v>655</v>
      </c>
      <c r="B165" s="58" t="s">
        <v>656</v>
      </c>
      <c r="C165" s="31">
        <v>4.3</v>
      </c>
      <c r="D165" s="43">
        <f t="shared" si="8"/>
        <v>1.5715616438356164</v>
      </c>
      <c r="E165" s="43">
        <f t="shared" si="9"/>
        <v>1.178082191780822</v>
      </c>
      <c r="F165" s="59">
        <v>0.00141250026735856</v>
      </c>
      <c r="G165" s="58">
        <v>2.0411221392553092E-05</v>
      </c>
      <c r="H165" s="60">
        <f t="shared" si="11"/>
        <v>69.20214328153345</v>
      </c>
      <c r="I165" s="28">
        <v>0.0003073463268365817</v>
      </c>
      <c r="J165" s="16">
        <v>13340</v>
      </c>
      <c r="K165" s="63"/>
      <c r="L165" s="63"/>
      <c r="M165" s="63"/>
    </row>
    <row r="166" spans="1:13" ht="12">
      <c r="A166" s="10" t="s">
        <v>887</v>
      </c>
      <c r="B166" s="58" t="s">
        <v>888</v>
      </c>
      <c r="C166" s="31">
        <v>4.1</v>
      </c>
      <c r="D166" s="43">
        <f t="shared" si="8"/>
        <v>1.487794520547945</v>
      </c>
      <c r="E166" s="43">
        <f t="shared" si="9"/>
        <v>1.1232876712328765</v>
      </c>
      <c r="F166" s="59">
        <v>0.0013372114077049775</v>
      </c>
      <c r="G166" s="58">
        <v>0.0004704537613649433</v>
      </c>
      <c r="H166" s="60">
        <f t="shared" si="11"/>
        <v>2.842386473487386</v>
      </c>
      <c r="I166" s="28">
        <v>0.007134767836919591</v>
      </c>
      <c r="J166" s="16">
        <v>13245</v>
      </c>
      <c r="K166" s="63"/>
      <c r="L166" s="63"/>
      <c r="M166" s="63"/>
    </row>
    <row r="167" spans="1:13" ht="12">
      <c r="A167" s="10" t="s">
        <v>791</v>
      </c>
      <c r="B167" s="58" t="s">
        <v>792</v>
      </c>
      <c r="C167" s="31">
        <v>3.2</v>
      </c>
      <c r="D167" s="43">
        <f t="shared" si="8"/>
        <v>1.1605041095890412</v>
      </c>
      <c r="E167" s="43">
        <f t="shared" si="9"/>
        <v>0.8767123287671232</v>
      </c>
      <c r="F167" s="59">
        <v>0.0010430468136550474</v>
      </c>
      <c r="G167" s="58">
        <v>8.164488557021237E-05</v>
      </c>
      <c r="H167" s="60">
        <f t="shared" si="11"/>
        <v>12.77540909476878</v>
      </c>
      <c r="I167" s="28">
        <v>0.0012389514240386795</v>
      </c>
      <c r="J167" s="16">
        <v>13237</v>
      </c>
      <c r="K167" s="63"/>
      <c r="L167" s="63"/>
      <c r="M167" s="63"/>
    </row>
    <row r="168" spans="1:13" ht="12">
      <c r="A168" s="10" t="s">
        <v>695</v>
      </c>
      <c r="B168" s="58" t="s">
        <v>696</v>
      </c>
      <c r="C168" s="31">
        <v>3.5</v>
      </c>
      <c r="D168" s="43">
        <f t="shared" si="8"/>
        <v>1.2496438356164383</v>
      </c>
      <c r="E168" s="43">
        <f t="shared" si="9"/>
        <v>0.958904109589041</v>
      </c>
      <c r="F168" s="59">
        <v>0.0011231645025410312</v>
      </c>
      <c r="G168" s="58">
        <v>4.77921281386609E-05</v>
      </c>
      <c r="H168" s="60">
        <f t="shared" si="11"/>
        <v>23.50103555301736</v>
      </c>
      <c r="I168" s="28">
        <v>0.0007366482504604051</v>
      </c>
      <c r="J168" s="16">
        <v>13032</v>
      </c>
      <c r="K168" s="63"/>
      <c r="L168" s="63"/>
      <c r="M168" s="63"/>
    </row>
    <row r="169" spans="1:13" ht="12">
      <c r="A169" s="10" t="s">
        <v>507</v>
      </c>
      <c r="B169" s="58" t="s">
        <v>508</v>
      </c>
      <c r="C169" s="31">
        <v>5.1</v>
      </c>
      <c r="D169" s="43">
        <f t="shared" si="8"/>
        <v>1.8155999999999999</v>
      </c>
      <c r="E169" s="43">
        <f t="shared" si="9"/>
        <v>1.3972602739726026</v>
      </c>
      <c r="F169" s="59">
        <v>0.0016318389389786156</v>
      </c>
      <c r="G169" s="58">
        <v>0.0011554742646857493</v>
      </c>
      <c r="H169" s="60">
        <f t="shared" si="11"/>
        <v>1.4122676625969006</v>
      </c>
      <c r="I169" s="28">
        <v>0.017862090195474835</v>
      </c>
      <c r="J169" s="16">
        <v>12994</v>
      </c>
      <c r="K169" s="63"/>
      <c r="L169" s="63"/>
      <c r="M169" s="63"/>
    </row>
    <row r="170" spans="1:13" ht="12">
      <c r="A170" s="10" t="s">
        <v>433</v>
      </c>
      <c r="B170" s="58" t="s">
        <v>434</v>
      </c>
      <c r="C170" s="31">
        <v>3.8</v>
      </c>
      <c r="D170" s="43">
        <f t="shared" si="8"/>
        <v>1.308345205479452</v>
      </c>
      <c r="E170" s="43">
        <f t="shared" si="9"/>
        <v>1.0410958904109588</v>
      </c>
      <c r="F170" s="59">
        <v>0.0011759245714515025</v>
      </c>
      <c r="G170" s="58">
        <v>0.00010205610696276547</v>
      </c>
      <c r="H170" s="60">
        <f t="shared" si="11"/>
        <v>11.522334198780786</v>
      </c>
      <c r="I170" s="28">
        <v>0.0016312564653457467</v>
      </c>
      <c r="J170" s="16">
        <v>12567</v>
      </c>
      <c r="K170" s="63"/>
      <c r="L170" s="63"/>
      <c r="M170" s="63"/>
    </row>
    <row r="171" spans="1:13" ht="12">
      <c r="A171" s="10" t="s">
        <v>637</v>
      </c>
      <c r="B171" s="58" t="s">
        <v>638</v>
      </c>
      <c r="C171" s="31">
        <v>4.8</v>
      </c>
      <c r="D171" s="43">
        <f t="shared" si="8"/>
        <v>1.6459397260273971</v>
      </c>
      <c r="E171" s="43">
        <f t="shared" si="9"/>
        <v>1.3150684931506849</v>
      </c>
      <c r="F171" s="59">
        <v>0.0014793503724076344</v>
      </c>
      <c r="G171" s="58">
        <v>0.0009254746480184438</v>
      </c>
      <c r="H171" s="60">
        <f t="shared" si="11"/>
        <v>1.5984774683726963</v>
      </c>
      <c r="I171" s="28">
        <v>0.014852988175135824</v>
      </c>
      <c r="J171" s="16">
        <v>12516</v>
      </c>
      <c r="K171" s="63"/>
      <c r="L171" s="63"/>
      <c r="M171" s="63"/>
    </row>
    <row r="172" spans="1:13" ht="12">
      <c r="A172" s="10" t="s">
        <v>897</v>
      </c>
      <c r="B172" s="58" t="s">
        <v>898</v>
      </c>
      <c r="C172" s="31">
        <v>2.2</v>
      </c>
      <c r="D172" s="43">
        <f t="shared" si="8"/>
        <v>0.7537260273972604</v>
      </c>
      <c r="E172" s="43">
        <f t="shared" si="9"/>
        <v>0.6027397260273973</v>
      </c>
      <c r="F172" s="59">
        <v>0.0006774396787995772</v>
      </c>
      <c r="G172" s="58">
        <v>0.00018718583520975518</v>
      </c>
      <c r="H172" s="60">
        <f t="shared" si="11"/>
        <v>3.6190755461835953</v>
      </c>
      <c r="I172" s="28">
        <v>0.0030067972810875645</v>
      </c>
      <c r="J172" s="16">
        <v>12505</v>
      </c>
      <c r="K172" s="63"/>
      <c r="L172" s="63"/>
      <c r="M172" s="63"/>
    </row>
    <row r="173" spans="1:13" ht="12">
      <c r="A173" s="10" t="s">
        <v>479</v>
      </c>
      <c r="B173" s="58" t="s">
        <v>480</v>
      </c>
      <c r="C173" s="31">
        <v>11.6</v>
      </c>
      <c r="D173" s="43">
        <f t="shared" si="8"/>
        <v>3.9357369863013694</v>
      </c>
      <c r="E173" s="43">
        <f t="shared" si="9"/>
        <v>3.1780821917808217</v>
      </c>
      <c r="F173" s="59">
        <v>0.003537391973906654</v>
      </c>
      <c r="G173" s="58">
        <v>0.0047115072990029875</v>
      </c>
      <c r="H173" s="60">
        <f t="shared" si="11"/>
        <v>0.7507983643907777</v>
      </c>
      <c r="I173" s="28">
        <v>0.07642118863049095</v>
      </c>
      <c r="J173" s="16">
        <v>12384</v>
      </c>
      <c r="K173" s="63"/>
      <c r="L173" s="63"/>
      <c r="M173" s="63"/>
    </row>
    <row r="174" spans="1:13" ht="12">
      <c r="A174" s="10" t="s">
        <v>549</v>
      </c>
      <c r="B174" s="58" t="s">
        <v>550</v>
      </c>
      <c r="C174" s="31">
        <v>2.7</v>
      </c>
      <c r="D174" s="43">
        <f t="shared" si="8"/>
        <v>0.9158547945205481</v>
      </c>
      <c r="E174" s="43">
        <f t="shared" si="9"/>
        <v>0.7397260273972602</v>
      </c>
      <c r="F174" s="59">
        <v>0.0008231590196898487</v>
      </c>
      <c r="G174" s="58">
        <v>2.0411221392553092E-05</v>
      </c>
      <c r="H174" s="60">
        <f t="shared" si="11"/>
        <v>40.3287487729751</v>
      </c>
      <c r="I174" s="28">
        <v>0.00033115257249010575</v>
      </c>
      <c r="J174" s="16">
        <v>12381</v>
      </c>
      <c r="K174" s="63"/>
      <c r="L174" s="63"/>
      <c r="M174" s="63"/>
    </row>
    <row r="175" spans="1:13" ht="12">
      <c r="A175" s="10" t="s">
        <v>363</v>
      </c>
      <c r="B175" s="58" t="s">
        <v>364</v>
      </c>
      <c r="C175" s="31">
        <v>3.7</v>
      </c>
      <c r="D175" s="43">
        <f t="shared" si="8"/>
        <v>1.2422876712328768</v>
      </c>
      <c r="E175" s="43">
        <f t="shared" si="9"/>
        <v>1.0136986301369864</v>
      </c>
      <c r="F175" s="59">
        <v>0.0011165528725109457</v>
      </c>
      <c r="G175" s="58">
        <v>2.0411221392553092E-05</v>
      </c>
      <c r="H175" s="60">
        <f t="shared" si="11"/>
        <v>54.70289362097229</v>
      </c>
      <c r="I175" s="28">
        <v>0.00033455732354141163</v>
      </c>
      <c r="J175" s="16">
        <v>12255</v>
      </c>
      <c r="K175" s="63"/>
      <c r="L175" s="63"/>
      <c r="M175" s="63"/>
    </row>
    <row r="176" spans="1:13" ht="12">
      <c r="A176" s="10" t="s">
        <v>875</v>
      </c>
      <c r="B176" s="58" t="s">
        <v>876</v>
      </c>
      <c r="C176" s="31">
        <v>3.1</v>
      </c>
      <c r="D176" s="43">
        <f t="shared" si="8"/>
        <v>1.0388821917808222</v>
      </c>
      <c r="E176" s="43">
        <f t="shared" si="9"/>
        <v>0.8493150684931506</v>
      </c>
      <c r="F176" s="59">
        <v>0.0009337345304909647</v>
      </c>
      <c r="G176" s="58">
        <v>6.123366417765928E-05</v>
      </c>
      <c r="H176" s="60">
        <f t="shared" si="11"/>
        <v>15.248712338720894</v>
      </c>
      <c r="I176" s="28">
        <v>0.0010055591890124264</v>
      </c>
      <c r="J176" s="16">
        <v>12232</v>
      </c>
      <c r="K176" s="63"/>
      <c r="L176" s="63"/>
      <c r="M176" s="63"/>
    </row>
    <row r="177" spans="1:13" ht="12">
      <c r="A177" s="10" t="s">
        <v>397</v>
      </c>
      <c r="B177" s="58" t="s">
        <v>398</v>
      </c>
      <c r="C177" s="31">
        <v>4.9</v>
      </c>
      <c r="D177" s="43">
        <f t="shared" si="8"/>
        <v>1.6349890410958907</v>
      </c>
      <c r="E177" s="43">
        <f t="shared" si="9"/>
        <v>1.3424657534246578</v>
      </c>
      <c r="F177" s="59">
        <v>0.0014695080315397567</v>
      </c>
      <c r="G177" s="58">
        <v>0.00010554094963954282</v>
      </c>
      <c r="H177" s="60">
        <f t="shared" si="11"/>
        <v>13.923581667197535</v>
      </c>
      <c r="I177" s="28">
        <v>0.0017407012069956481</v>
      </c>
      <c r="J177" s="16">
        <v>12179</v>
      </c>
      <c r="K177" s="63"/>
      <c r="L177" s="63"/>
      <c r="M177" s="63"/>
    </row>
    <row r="178" spans="1:13" ht="12">
      <c r="A178" s="10" t="s">
        <v>759</v>
      </c>
      <c r="B178" s="58" t="s">
        <v>760</v>
      </c>
      <c r="C178" s="31">
        <v>8.2</v>
      </c>
      <c r="D178" s="43">
        <f t="shared" si="8"/>
        <v>2.721276712328767</v>
      </c>
      <c r="E178" s="43">
        <f t="shared" si="9"/>
        <v>2.246575342465753</v>
      </c>
      <c r="F178" s="59">
        <v>0.002445850023636148</v>
      </c>
      <c r="G178" s="58">
        <v>0.0008647388185088956</v>
      </c>
      <c r="H178" s="60">
        <f t="shared" si="11"/>
        <v>2.8284263077880865</v>
      </c>
      <c r="I178" s="28">
        <v>0.014339965326508709</v>
      </c>
      <c r="J178" s="16">
        <v>12113</v>
      </c>
      <c r="K178" s="63"/>
      <c r="L178" s="63"/>
      <c r="M178" s="63"/>
    </row>
    <row r="179" spans="1:13" ht="12">
      <c r="A179" s="10" t="s">
        <v>485</v>
      </c>
      <c r="B179" s="58" t="s">
        <v>486</v>
      </c>
      <c r="C179" s="31">
        <v>4.9</v>
      </c>
      <c r="D179" s="43">
        <f t="shared" si="8"/>
        <v>1.621564383561644</v>
      </c>
      <c r="E179" s="43">
        <f t="shared" si="9"/>
        <v>1.3424657534246578</v>
      </c>
      <c r="F179" s="59">
        <v>0.0014574421145388556</v>
      </c>
      <c r="G179" s="58">
        <v>0.00010554094963954282</v>
      </c>
      <c r="H179" s="60">
        <f t="shared" si="11"/>
        <v>13.8092571605287</v>
      </c>
      <c r="I179" s="28">
        <v>0.0017551121781604435</v>
      </c>
      <c r="J179" s="16">
        <v>12079</v>
      </c>
      <c r="K179" s="63"/>
      <c r="L179" s="63"/>
      <c r="M179" s="63"/>
    </row>
    <row r="180" spans="1:13" ht="12">
      <c r="A180" s="10" t="s">
        <v>607</v>
      </c>
      <c r="B180" s="58" t="s">
        <v>608</v>
      </c>
      <c r="C180" s="31">
        <v>3</v>
      </c>
      <c r="D180" s="43">
        <f t="shared" si="8"/>
        <v>0.9909041095890411</v>
      </c>
      <c r="E180" s="43">
        <f t="shared" si="9"/>
        <v>0.821917808219178</v>
      </c>
      <c r="F180" s="59">
        <v>0.0008906124205889682</v>
      </c>
      <c r="G180" s="58">
        <v>2.0411221392553092E-05</v>
      </c>
      <c r="H180" s="60">
        <f t="shared" si="11"/>
        <v>43.63347021035707</v>
      </c>
      <c r="I180" s="28">
        <v>0.00034007962840079626</v>
      </c>
      <c r="J180" s="16">
        <v>12056</v>
      </c>
      <c r="K180" s="63"/>
      <c r="L180" s="63"/>
      <c r="M180" s="63"/>
    </row>
    <row r="181" spans="1:13" ht="12">
      <c r="A181" s="10" t="s">
        <v>359</v>
      </c>
      <c r="B181" s="58" t="s">
        <v>360</v>
      </c>
      <c r="C181" s="31">
        <v>6.2</v>
      </c>
      <c r="D181" s="43">
        <f t="shared" si="8"/>
        <v>2.0461698630136986</v>
      </c>
      <c r="E181" s="43">
        <f t="shared" si="9"/>
        <v>1.6986301369863013</v>
      </c>
      <c r="F181" s="59">
        <v>0.0018390722946851142</v>
      </c>
      <c r="G181" s="58">
        <v>0.0003813413557730651</v>
      </c>
      <c r="H181" s="60">
        <f t="shared" si="11"/>
        <v>4.822640573448687</v>
      </c>
      <c r="I181" s="28">
        <v>0.006358957330234102</v>
      </c>
      <c r="J181" s="16">
        <v>12046</v>
      </c>
      <c r="K181" s="63"/>
      <c r="L181" s="63"/>
      <c r="M181" s="63"/>
    </row>
    <row r="182" spans="1:13" ht="12">
      <c r="A182" s="10" t="s">
        <v>879</v>
      </c>
      <c r="B182" s="58" t="s">
        <v>880</v>
      </c>
      <c r="C182" s="31">
        <v>2.9</v>
      </c>
      <c r="D182" s="43">
        <f t="shared" si="8"/>
        <v>0.9531863013698629</v>
      </c>
      <c r="E182" s="43">
        <f t="shared" si="9"/>
        <v>0.7945205479452054</v>
      </c>
      <c r="F182" s="59">
        <v>0.0008567121186805178</v>
      </c>
      <c r="G182" s="58">
        <v>0.00047294293470549845</v>
      </c>
      <c r="H182" s="60">
        <f t="shared" si="11"/>
        <v>1.8114492379804603</v>
      </c>
      <c r="I182" s="28">
        <v>0.007918646328248728</v>
      </c>
      <c r="J182" s="16">
        <v>11997</v>
      </c>
      <c r="K182" s="63"/>
      <c r="L182" s="63"/>
      <c r="M182" s="63"/>
    </row>
    <row r="183" spans="1:13" ht="12">
      <c r="A183" s="10" t="s">
        <v>315</v>
      </c>
      <c r="B183" s="58" t="s">
        <v>316</v>
      </c>
      <c r="C183" s="31">
        <v>3.7</v>
      </c>
      <c r="D183" s="43">
        <f t="shared" si="8"/>
        <v>1.215627397260274</v>
      </c>
      <c r="E183" s="43">
        <f t="shared" si="9"/>
        <v>1.0136986301369864</v>
      </c>
      <c r="F183" s="59">
        <v>0.0010925909463199723</v>
      </c>
      <c r="G183" s="58">
        <v>9.55842562773218E-05</v>
      </c>
      <c r="H183" s="60">
        <f t="shared" si="11"/>
        <v>11.430658027510322</v>
      </c>
      <c r="I183" s="28">
        <v>0.0016010673782521682</v>
      </c>
      <c r="J183" s="16">
        <v>11992</v>
      </c>
      <c r="K183" s="63"/>
      <c r="L183" s="63"/>
      <c r="M183" s="63"/>
    </row>
    <row r="184" spans="1:13" ht="12">
      <c r="A184" s="10" t="s">
        <v>771</v>
      </c>
      <c r="B184" s="58" t="s">
        <v>772</v>
      </c>
      <c r="C184" s="31">
        <v>4.1</v>
      </c>
      <c r="D184" s="43">
        <f t="shared" si="8"/>
        <v>1.3419917808219177</v>
      </c>
      <c r="E184" s="43">
        <f t="shared" si="9"/>
        <v>1.1232876712328765</v>
      </c>
      <c r="F184" s="59">
        <v>0.0012061656993470264</v>
      </c>
      <c r="G184" s="58">
        <v>4.0822442785106184E-05</v>
      </c>
      <c r="H184" s="60">
        <f t="shared" si="11"/>
        <v>29.546632123325274</v>
      </c>
      <c r="I184" s="28">
        <v>0.0006863647777684774</v>
      </c>
      <c r="J184" s="16">
        <v>11947</v>
      </c>
      <c r="K184" s="63"/>
      <c r="L184" s="63"/>
      <c r="M184" s="63"/>
    </row>
    <row r="185" spans="1:13" ht="12">
      <c r="A185" s="10" t="s">
        <v>475</v>
      </c>
      <c r="B185" s="58" t="s">
        <v>476</v>
      </c>
      <c r="C185" s="31">
        <v>5.3</v>
      </c>
      <c r="D185" s="43">
        <f t="shared" si="8"/>
        <v>1.7325917808219178</v>
      </c>
      <c r="E185" s="43">
        <f t="shared" si="9"/>
        <v>1.452054794520548</v>
      </c>
      <c r="F185" s="59">
        <v>0.0015572321730003902</v>
      </c>
      <c r="G185" s="58">
        <v>0.00019067067788653254</v>
      </c>
      <c r="H185" s="60">
        <f t="shared" si="11"/>
        <v>8.16712978765982</v>
      </c>
      <c r="I185" s="28">
        <v>0.0032098558498156217</v>
      </c>
      <c r="J185" s="16">
        <v>11932</v>
      </c>
      <c r="K185" s="63"/>
      <c r="L185" s="63"/>
      <c r="M185" s="63"/>
    </row>
    <row r="186" spans="1:13" ht="12">
      <c r="A186" s="10" t="s">
        <v>707</v>
      </c>
      <c r="B186" s="58" t="s">
        <v>708</v>
      </c>
      <c r="C186" s="31">
        <v>6.2</v>
      </c>
      <c r="D186" s="43">
        <f t="shared" si="8"/>
        <v>2.013895890410959</v>
      </c>
      <c r="E186" s="43">
        <f t="shared" si="9"/>
        <v>1.6986301369863013</v>
      </c>
      <c r="F186" s="59">
        <v>0.0018100648452421314</v>
      </c>
      <c r="G186" s="58">
        <v>2.389606406933045E-05</v>
      </c>
      <c r="H186" s="60">
        <f t="shared" si="11"/>
        <v>75.74740509527132</v>
      </c>
      <c r="I186" s="28">
        <v>0.0004048582995951417</v>
      </c>
      <c r="J186" s="16">
        <v>11856</v>
      </c>
      <c r="K186" s="63"/>
      <c r="L186" s="63"/>
      <c r="M186" s="63"/>
    </row>
    <row r="187" spans="1:13" ht="12">
      <c r="A187" s="10" t="s">
        <v>663</v>
      </c>
      <c r="B187" s="58" t="s">
        <v>664</v>
      </c>
      <c r="C187" s="31">
        <v>8.1</v>
      </c>
      <c r="D187" s="43">
        <f t="shared" si="8"/>
        <v>2.629060273972603</v>
      </c>
      <c r="E187" s="43">
        <f t="shared" si="9"/>
        <v>2.219178082191781</v>
      </c>
      <c r="F187" s="59">
        <v>0.002362967023568121</v>
      </c>
      <c r="G187" s="58">
        <v>0.00014984823510142637</v>
      </c>
      <c r="H187" s="60">
        <f t="shared" si="11"/>
        <v>15.76906809725668</v>
      </c>
      <c r="I187" s="28">
        <v>0.0025407276103654934</v>
      </c>
      <c r="J187" s="16">
        <v>11847</v>
      </c>
      <c r="K187" s="63"/>
      <c r="L187" s="63"/>
      <c r="M187" s="63"/>
    </row>
    <row r="188" spans="1:13" ht="12">
      <c r="A188" s="10" t="s">
        <v>519</v>
      </c>
      <c r="B188" s="58" t="s">
        <v>520</v>
      </c>
      <c r="C188" s="31">
        <v>4.5</v>
      </c>
      <c r="D188" s="43">
        <f t="shared" si="8"/>
        <v>1.457876712328767</v>
      </c>
      <c r="E188" s="43">
        <f t="shared" si="9"/>
        <v>1.2328767123287672</v>
      </c>
      <c r="F188" s="59">
        <v>0.0013103216498172548</v>
      </c>
      <c r="G188" s="58">
        <v>0.00012595217103209593</v>
      </c>
      <c r="H188" s="60">
        <f t="shared" si="11"/>
        <v>10.40332722397735</v>
      </c>
      <c r="I188" s="28">
        <v>0.00213953488372093</v>
      </c>
      <c r="J188" s="16">
        <v>11825</v>
      </c>
      <c r="K188" s="63"/>
      <c r="L188" s="63"/>
      <c r="M188" s="63"/>
    </row>
    <row r="189" spans="1:13" ht="12">
      <c r="A189" s="10" t="s">
        <v>853</v>
      </c>
      <c r="B189" s="58" t="s">
        <v>854</v>
      </c>
      <c r="C189" s="31">
        <v>4.4</v>
      </c>
      <c r="D189" s="43">
        <f t="shared" si="8"/>
        <v>1.4059506849315069</v>
      </c>
      <c r="E189" s="43">
        <f t="shared" si="9"/>
        <v>1.2054794520547947</v>
      </c>
      <c r="F189" s="59">
        <v>0.0012636511753441773</v>
      </c>
      <c r="G189" s="58">
        <v>0.0002897397768406317</v>
      </c>
      <c r="H189" s="60">
        <f t="shared" si="11"/>
        <v>4.361331361276071</v>
      </c>
      <c r="I189" s="28">
        <v>0.0049901397582097235</v>
      </c>
      <c r="J189" s="16">
        <v>11663</v>
      </c>
      <c r="K189" s="63"/>
      <c r="L189" s="63"/>
      <c r="M189" s="63"/>
    </row>
    <row r="190" spans="1:13" ht="12">
      <c r="A190" s="10" t="s">
        <v>619</v>
      </c>
      <c r="B190" s="58" t="s">
        <v>620</v>
      </c>
      <c r="C190" s="31">
        <v>3</v>
      </c>
      <c r="D190" s="43">
        <f t="shared" si="8"/>
        <v>0.955068493150685</v>
      </c>
      <c r="E190" s="43">
        <f t="shared" si="9"/>
        <v>0.821917808219178</v>
      </c>
      <c r="F190" s="59">
        <v>0.0008584038094926851</v>
      </c>
      <c r="G190" s="58">
        <v>6.471850685443664E-05</v>
      </c>
      <c r="H190" s="60">
        <f t="shared" si="11"/>
        <v>13.26365287480113</v>
      </c>
      <c r="I190" s="28">
        <v>0.001118760757314974</v>
      </c>
      <c r="J190" s="16">
        <v>11620</v>
      </c>
      <c r="K190" s="63"/>
      <c r="L190" s="63"/>
      <c r="M190" s="63"/>
    </row>
    <row r="191" spans="1:13" ht="12">
      <c r="A191" s="10" t="s">
        <v>737</v>
      </c>
      <c r="B191" s="58" t="s">
        <v>738</v>
      </c>
      <c r="C191" s="31">
        <v>5.5</v>
      </c>
      <c r="D191" s="43">
        <f t="shared" si="8"/>
        <v>1.747191780821918</v>
      </c>
      <c r="E191" s="43">
        <f t="shared" si="9"/>
        <v>1.5068493150684932</v>
      </c>
      <c r="F191" s="59">
        <v>0.0015703544733468807</v>
      </c>
      <c r="G191" s="58">
        <v>9.55842562773218E-05</v>
      </c>
      <c r="H191" s="60">
        <f aca="true" t="shared" si="12" ref="H191:H222">F191/G191</f>
        <v>16.42900760550732</v>
      </c>
      <c r="I191" s="28">
        <v>0.0016558861578266494</v>
      </c>
      <c r="J191" s="16">
        <v>11595</v>
      </c>
      <c r="K191" s="63"/>
      <c r="L191" s="63"/>
      <c r="M191" s="63"/>
    </row>
    <row r="192" spans="1:13" ht="12">
      <c r="A192" s="10" t="s">
        <v>893</v>
      </c>
      <c r="B192" s="58" t="s">
        <v>894</v>
      </c>
      <c r="C192" s="31">
        <v>4.4</v>
      </c>
      <c r="D192" s="43">
        <f t="shared" si="8"/>
        <v>1.3808767123287673</v>
      </c>
      <c r="E192" s="43">
        <f t="shared" si="9"/>
        <v>1.2054794520547947</v>
      </c>
      <c r="F192" s="59">
        <v>0.0012411149973049432</v>
      </c>
      <c r="G192" s="58">
        <v>0.0005456267962497119</v>
      </c>
      <c r="H192" s="60">
        <f t="shared" si="12"/>
        <v>2.274659173331608</v>
      </c>
      <c r="I192" s="28">
        <v>0.00956787429070275</v>
      </c>
      <c r="J192" s="16">
        <v>11455</v>
      </c>
      <c r="K192" s="63"/>
      <c r="L192" s="63"/>
      <c r="M192" s="63"/>
    </row>
    <row r="193" spans="1:13" ht="12">
      <c r="A193" s="10" t="s">
        <v>531</v>
      </c>
      <c r="B193" s="58" t="s">
        <v>532</v>
      </c>
      <c r="C193" s="31">
        <v>3.1</v>
      </c>
      <c r="D193" s="43">
        <f t="shared" si="8"/>
        <v>0.9717863013698632</v>
      </c>
      <c r="E193" s="43">
        <f t="shared" si="9"/>
        <v>0.8493150684931506</v>
      </c>
      <c r="F193" s="59">
        <v>0.0008734295698068687</v>
      </c>
      <c r="G193" s="58">
        <v>0.00023149312067163874</v>
      </c>
      <c r="H193" s="60">
        <f t="shared" si="12"/>
        <v>3.7730260289064237</v>
      </c>
      <c r="I193" s="28">
        <v>0.004063974829575249</v>
      </c>
      <c r="J193" s="16">
        <v>11442</v>
      </c>
      <c r="K193" s="63"/>
      <c r="L193" s="63"/>
      <c r="M193" s="63"/>
    </row>
    <row r="194" spans="1:13" ht="12">
      <c r="A194" s="10" t="s">
        <v>631</v>
      </c>
      <c r="B194" s="58" t="s">
        <v>632</v>
      </c>
      <c r="C194" s="31">
        <v>4</v>
      </c>
      <c r="D194" s="43">
        <f t="shared" si="8"/>
        <v>1.239013698630137</v>
      </c>
      <c r="E194" s="43">
        <f t="shared" si="9"/>
        <v>1.095890410958904</v>
      </c>
      <c r="F194" s="59">
        <v>0.0011136102662219504</v>
      </c>
      <c r="G194" s="58">
        <v>0.0001911685125546436</v>
      </c>
      <c r="H194" s="60">
        <f t="shared" si="12"/>
        <v>5.825280802473347</v>
      </c>
      <c r="I194" s="28">
        <v>0.003396426676101185</v>
      </c>
      <c r="J194" s="16">
        <v>11306</v>
      </c>
      <c r="K194" s="63"/>
      <c r="L194" s="63"/>
      <c r="M194" s="63"/>
    </row>
    <row r="195" spans="1:13" ht="12">
      <c r="A195" s="10" t="s">
        <v>653</v>
      </c>
      <c r="B195" s="58" t="s">
        <v>654</v>
      </c>
      <c r="C195" s="31">
        <v>6</v>
      </c>
      <c r="D195" s="43">
        <f t="shared" si="8"/>
        <v>1.8343561643835615</v>
      </c>
      <c r="E195" s="43">
        <f t="shared" si="9"/>
        <v>1.643835616438356</v>
      </c>
      <c r="F195" s="59">
        <v>0.0016486967487313031</v>
      </c>
      <c r="G195" s="58">
        <v>7.168819220799135E-05</v>
      </c>
      <c r="H195" s="60">
        <f t="shared" si="12"/>
        <v>22.998163267220967</v>
      </c>
      <c r="I195" s="28">
        <v>0.001290438211309257</v>
      </c>
      <c r="J195" s="16">
        <v>11159</v>
      </c>
      <c r="K195" s="63"/>
      <c r="L195" s="63"/>
      <c r="M195" s="63"/>
    </row>
    <row r="196" spans="1:13" ht="12">
      <c r="A196" s="10" t="s">
        <v>431</v>
      </c>
      <c r="B196" s="58" t="s">
        <v>432</v>
      </c>
      <c r="C196" s="31">
        <v>4.5</v>
      </c>
      <c r="D196" s="43">
        <f t="shared" si="8"/>
        <v>1.3742876712328767</v>
      </c>
      <c r="E196" s="43">
        <f t="shared" si="9"/>
        <v>1.2328767123287672</v>
      </c>
      <c r="F196" s="59">
        <v>0.0012351928482463373</v>
      </c>
      <c r="G196" s="58">
        <v>0.00031313800624185113</v>
      </c>
      <c r="H196" s="60">
        <f t="shared" si="12"/>
        <v>3.944563814116962</v>
      </c>
      <c r="I196" s="28">
        <v>0.0056427738404952</v>
      </c>
      <c r="J196" s="16">
        <v>11147</v>
      </c>
      <c r="K196" s="63"/>
      <c r="L196" s="63"/>
      <c r="M196" s="63"/>
    </row>
    <row r="197" spans="1:13" ht="12">
      <c r="A197" s="10" t="s">
        <v>745</v>
      </c>
      <c r="B197" s="58" t="s">
        <v>746</v>
      </c>
      <c r="C197" s="31">
        <v>5.4</v>
      </c>
      <c r="D197" s="43">
        <f aca="true" t="shared" si="13" ref="D197:D260">C197*J197/100/365</f>
        <v>1.6476657534246577</v>
      </c>
      <c r="E197" s="43">
        <f aca="true" t="shared" si="14" ref="E197:E260">C197*100/365</f>
        <v>1.4794520547945205</v>
      </c>
      <c r="F197" s="59">
        <v>0.0014809017045934647</v>
      </c>
      <c r="G197" s="58">
        <v>0.00034101674765607</v>
      </c>
      <c r="H197" s="60">
        <f t="shared" si="12"/>
        <v>4.342606968051368</v>
      </c>
      <c r="I197" s="28">
        <v>0.006150668941366616</v>
      </c>
      <c r="J197" s="16">
        <v>11137</v>
      </c>
      <c r="K197" s="63"/>
      <c r="L197" s="63"/>
      <c r="M197" s="63"/>
    </row>
    <row r="198" spans="1:13" ht="12">
      <c r="A198" s="10" t="s">
        <v>789</v>
      </c>
      <c r="B198" s="58" t="s">
        <v>790</v>
      </c>
      <c r="C198" s="31">
        <v>2.8</v>
      </c>
      <c r="D198" s="43">
        <f t="shared" si="13"/>
        <v>0.848131506849315</v>
      </c>
      <c r="E198" s="43">
        <f t="shared" si="14"/>
        <v>0.7671232876712328</v>
      </c>
      <c r="F198" s="59">
        <v>0.0007622901620683635</v>
      </c>
      <c r="G198" s="58">
        <v>4.77921281386609E-05</v>
      </c>
      <c r="H198" s="60">
        <f t="shared" si="12"/>
        <v>15.950119648505828</v>
      </c>
      <c r="I198" s="28">
        <v>0.0008683068017366135</v>
      </c>
      <c r="J198" s="16">
        <v>11056</v>
      </c>
      <c r="K198" s="63"/>
      <c r="L198" s="63"/>
      <c r="M198" s="63"/>
    </row>
    <row r="199" spans="1:13" ht="12">
      <c r="A199" s="10" t="s">
        <v>901</v>
      </c>
      <c r="B199" s="58" t="s">
        <v>902</v>
      </c>
      <c r="C199" s="31">
        <v>3</v>
      </c>
      <c r="D199" s="43">
        <f t="shared" si="13"/>
        <v>0.906904109589041</v>
      </c>
      <c r="E199" s="43">
        <f t="shared" si="14"/>
        <v>0.821917808219178</v>
      </c>
      <c r="F199" s="59">
        <v>0.0008151142542119007</v>
      </c>
      <c r="G199" s="58">
        <v>0.00028625493416385434</v>
      </c>
      <c r="H199" s="60">
        <f t="shared" si="12"/>
        <v>2.8475116301238095</v>
      </c>
      <c r="I199" s="28">
        <v>0.00521116548849012</v>
      </c>
      <c r="J199" s="16">
        <v>11034</v>
      </c>
      <c r="K199" s="63"/>
      <c r="L199" s="63"/>
      <c r="M199" s="63"/>
    </row>
    <row r="200" spans="1:13" ht="12">
      <c r="A200" s="10" t="s">
        <v>683</v>
      </c>
      <c r="B200" s="58" t="s">
        <v>684</v>
      </c>
      <c r="C200" s="31">
        <v>3.3</v>
      </c>
      <c r="D200" s="43">
        <f t="shared" si="13"/>
        <v>0.9918986301369862</v>
      </c>
      <c r="E200" s="43">
        <f t="shared" si="14"/>
        <v>0.9041095890410958</v>
      </c>
      <c r="F200" s="59">
        <v>0.0008915062834198512</v>
      </c>
      <c r="G200" s="58">
        <v>0.0007711459009040182</v>
      </c>
      <c r="H200" s="60">
        <f t="shared" si="12"/>
        <v>1.156079909618574</v>
      </c>
      <c r="I200" s="28">
        <v>0.01411904110837663</v>
      </c>
      <c r="J200" s="16">
        <v>10971</v>
      </c>
      <c r="K200" s="63"/>
      <c r="L200" s="63"/>
      <c r="M200" s="63"/>
    </row>
    <row r="201" spans="1:13" ht="12">
      <c r="A201" s="10" t="s">
        <v>471</v>
      </c>
      <c r="B201" s="58" t="s">
        <v>472</v>
      </c>
      <c r="C201" s="31">
        <v>4.2</v>
      </c>
      <c r="D201" s="43">
        <f t="shared" si="13"/>
        <v>1.2585041095890412</v>
      </c>
      <c r="E201" s="43">
        <f t="shared" si="14"/>
        <v>1.1506849315068493</v>
      </c>
      <c r="F201" s="59">
        <v>0.001131128007761626</v>
      </c>
      <c r="G201" s="58">
        <v>0.0001941555205633099</v>
      </c>
      <c r="H201" s="60">
        <f t="shared" si="12"/>
        <v>5.825886405289155</v>
      </c>
      <c r="I201" s="28">
        <v>0.003565877297247874</v>
      </c>
      <c r="J201" s="16">
        <v>10937</v>
      </c>
      <c r="K201" s="63"/>
      <c r="L201" s="63"/>
      <c r="M201" s="63"/>
    </row>
    <row r="202" spans="1:13" ht="12">
      <c r="A202" s="10" t="s">
        <v>787</v>
      </c>
      <c r="B202" s="58" t="s">
        <v>788</v>
      </c>
      <c r="C202" s="31">
        <v>7.9</v>
      </c>
      <c r="D202" s="43">
        <f t="shared" si="13"/>
        <v>2.3624246575342465</v>
      </c>
      <c r="E202" s="43">
        <f t="shared" si="14"/>
        <v>2.164383561643836</v>
      </c>
      <c r="F202" s="59">
        <v>0.002123318212473895</v>
      </c>
      <c r="G202" s="58">
        <v>6.820334953121399E-05</v>
      </c>
      <c r="H202" s="60">
        <f t="shared" si="12"/>
        <v>31.13216912465767</v>
      </c>
      <c r="I202" s="28">
        <v>0.001255153458543289</v>
      </c>
      <c r="J202" s="16">
        <v>10915</v>
      </c>
      <c r="K202" s="63"/>
      <c r="L202" s="63"/>
      <c r="M202" s="63"/>
    </row>
    <row r="203" spans="1:13" ht="12">
      <c r="A203" s="10" t="s">
        <v>679</v>
      </c>
      <c r="B203" s="58" t="s">
        <v>680</v>
      </c>
      <c r="C203" s="31">
        <v>2.6</v>
      </c>
      <c r="D203" s="43">
        <f t="shared" si="13"/>
        <v>0.7772931506849314</v>
      </c>
      <c r="E203" s="43">
        <f t="shared" si="14"/>
        <v>0.7123287671232876</v>
      </c>
      <c r="F203" s="59">
        <v>0.0006986215192162612</v>
      </c>
      <c r="G203" s="58">
        <v>6.123366417765927E-05</v>
      </c>
      <c r="H203" s="60">
        <f t="shared" si="12"/>
        <v>11.409108512424266</v>
      </c>
      <c r="I203" s="28">
        <v>0.001127199413489736</v>
      </c>
      <c r="J203" s="16">
        <v>10912</v>
      </c>
      <c r="K203" s="63"/>
      <c r="L203" s="63"/>
      <c r="M203" s="63"/>
    </row>
    <row r="204" spans="1:13" ht="12">
      <c r="A204" s="10" t="s">
        <v>587</v>
      </c>
      <c r="B204" s="58" t="s">
        <v>588</v>
      </c>
      <c r="C204" s="31">
        <v>4.2</v>
      </c>
      <c r="D204" s="43">
        <f t="shared" si="13"/>
        <v>1.2513698630136987</v>
      </c>
      <c r="E204" s="43">
        <f t="shared" si="14"/>
        <v>1.1506849315068493</v>
      </c>
      <c r="F204" s="59">
        <v>0.0011247158347268615</v>
      </c>
      <c r="G204" s="58">
        <v>4.0822442785106184E-05</v>
      </c>
      <c r="H204" s="60">
        <f t="shared" si="12"/>
        <v>27.55140942073185</v>
      </c>
      <c r="I204" s="28">
        <v>0.000754022988505747</v>
      </c>
      <c r="J204" s="16">
        <v>10875</v>
      </c>
      <c r="K204" s="63"/>
      <c r="L204" s="63"/>
      <c r="M204" s="63"/>
    </row>
    <row r="205" spans="1:13" ht="12">
      <c r="A205" s="10" t="s">
        <v>705</v>
      </c>
      <c r="B205" s="58" t="s">
        <v>706</v>
      </c>
      <c r="C205" s="31">
        <v>10</v>
      </c>
      <c r="D205" s="43">
        <f t="shared" si="13"/>
        <v>2.9742465753424656</v>
      </c>
      <c r="E205" s="43">
        <f t="shared" si="14"/>
        <v>2.73972602739726</v>
      </c>
      <c r="F205" s="59">
        <v>0.0026732162237098644</v>
      </c>
      <c r="G205" s="58">
        <v>0.0001976403632400873</v>
      </c>
      <c r="H205" s="60">
        <f t="shared" si="12"/>
        <v>13.525659333374758</v>
      </c>
      <c r="I205" s="28">
        <v>0.003656963890935888</v>
      </c>
      <c r="J205" s="16">
        <v>10856</v>
      </c>
      <c r="K205" s="63"/>
      <c r="L205" s="63"/>
      <c r="M205" s="63"/>
    </row>
    <row r="206" spans="1:13" ht="12">
      <c r="A206" s="10" t="s">
        <v>561</v>
      </c>
      <c r="B206" s="58" t="s">
        <v>562</v>
      </c>
      <c r="C206" s="31">
        <v>3.6</v>
      </c>
      <c r="D206" s="43">
        <f t="shared" si="13"/>
        <v>1.0632328767123287</v>
      </c>
      <c r="E206" s="43">
        <f t="shared" si="14"/>
        <v>0.9863013698630136</v>
      </c>
      <c r="F206" s="59">
        <v>0.0009556206264713747</v>
      </c>
      <c r="G206" s="58">
        <v>0.00017722914184753415</v>
      </c>
      <c r="H206" s="60">
        <f t="shared" si="12"/>
        <v>5.392006170709056</v>
      </c>
      <c r="I206" s="28">
        <v>0.003302411873840445</v>
      </c>
      <c r="J206" s="16">
        <v>10780</v>
      </c>
      <c r="K206" s="63"/>
      <c r="L206" s="63"/>
      <c r="M206" s="63"/>
    </row>
    <row r="207" spans="1:13" ht="12">
      <c r="A207" s="10" t="s">
        <v>409</v>
      </c>
      <c r="B207" s="58" t="s">
        <v>410</v>
      </c>
      <c r="C207" s="31">
        <v>5</v>
      </c>
      <c r="D207" s="43">
        <f t="shared" si="13"/>
        <v>1.4665753424657533</v>
      </c>
      <c r="E207" s="43">
        <f t="shared" si="14"/>
        <v>1.36986301369863</v>
      </c>
      <c r="F207" s="59">
        <v>0.0013181398715474304</v>
      </c>
      <c r="G207" s="58">
        <v>8.512972824698972E-05</v>
      </c>
      <c r="H207" s="60">
        <f t="shared" si="12"/>
        <v>15.483896151096209</v>
      </c>
      <c r="I207" s="28">
        <v>0.0015972351952176348</v>
      </c>
      <c r="J207" s="16">
        <v>10706</v>
      </c>
      <c r="K207" s="63"/>
      <c r="L207" s="63"/>
      <c r="M207" s="63"/>
    </row>
    <row r="208" spans="1:13" ht="12">
      <c r="A208" s="10" t="s">
        <v>503</v>
      </c>
      <c r="B208" s="58" t="s">
        <v>504</v>
      </c>
      <c r="C208" s="31">
        <v>3</v>
      </c>
      <c r="D208" s="43">
        <f t="shared" si="13"/>
        <v>0.8785479452054795</v>
      </c>
      <c r="E208" s="43">
        <f t="shared" si="14"/>
        <v>0.821917808219178</v>
      </c>
      <c r="F208" s="59">
        <v>0.0007896280825875482</v>
      </c>
      <c r="G208" s="58">
        <v>0.0001976403632400873</v>
      </c>
      <c r="H208" s="60">
        <f t="shared" si="12"/>
        <v>3.995277430391751</v>
      </c>
      <c r="I208" s="28">
        <v>0.0037140986060435963</v>
      </c>
      <c r="J208" s="16">
        <v>10689</v>
      </c>
      <c r="K208" s="63"/>
      <c r="L208" s="63"/>
      <c r="M208" s="63"/>
    </row>
    <row r="209" spans="1:13" ht="12">
      <c r="A209" s="10" t="s">
        <v>493</v>
      </c>
      <c r="B209" s="58" t="s">
        <v>494</v>
      </c>
      <c r="C209" s="31">
        <v>4.1</v>
      </c>
      <c r="D209" s="43">
        <f t="shared" si="13"/>
        <v>1.1955150684931506</v>
      </c>
      <c r="E209" s="43">
        <f t="shared" si="14"/>
        <v>1.1232876712328765</v>
      </c>
      <c r="F209" s="59">
        <v>0.0010745142327069892</v>
      </c>
      <c r="G209" s="58">
        <v>0.0003235925342721832</v>
      </c>
      <c r="H209" s="60">
        <f t="shared" si="12"/>
        <v>3.3205779457296867</v>
      </c>
      <c r="I209" s="28">
        <v>0.006107300573146669</v>
      </c>
      <c r="J209" s="16">
        <v>10643</v>
      </c>
      <c r="K209" s="63"/>
      <c r="L209" s="63"/>
      <c r="M209" s="63"/>
    </row>
    <row r="210" spans="1:13" ht="12">
      <c r="A210" s="10" t="s">
        <v>439</v>
      </c>
      <c r="B210" s="58" t="s">
        <v>440</v>
      </c>
      <c r="C210" s="31">
        <v>3.8</v>
      </c>
      <c r="D210" s="43">
        <f t="shared" si="13"/>
        <v>1.1062684931506848</v>
      </c>
      <c r="E210" s="43">
        <f t="shared" si="14"/>
        <v>1.0410958904109588</v>
      </c>
      <c r="F210" s="59">
        <v>0.0009943005089714063</v>
      </c>
      <c r="G210" s="58">
        <v>4.4307285461883536E-05</v>
      </c>
      <c r="H210" s="60">
        <f t="shared" si="12"/>
        <v>22.441016158093877</v>
      </c>
      <c r="I210" s="28">
        <v>0.0008375682288725766</v>
      </c>
      <c r="J210" s="16">
        <v>10626</v>
      </c>
      <c r="K210" s="63"/>
      <c r="L210" s="63"/>
      <c r="M210" s="63"/>
    </row>
    <row r="211" spans="1:13" ht="12">
      <c r="A211" s="10" t="s">
        <v>675</v>
      </c>
      <c r="B211" s="58" t="s">
        <v>676</v>
      </c>
      <c r="C211" s="31">
        <v>3.8</v>
      </c>
      <c r="D211" s="43">
        <f t="shared" si="13"/>
        <v>1.1062684931506848</v>
      </c>
      <c r="E211" s="43">
        <f t="shared" si="14"/>
        <v>1.0410958904109588</v>
      </c>
      <c r="F211" s="59">
        <v>0.0009943005089714063</v>
      </c>
      <c r="G211" s="58">
        <v>2.0411221392553092E-05</v>
      </c>
      <c r="H211" s="60">
        <f t="shared" si="12"/>
        <v>48.71342531878914</v>
      </c>
      <c r="I211" s="28">
        <v>0.00038584603801995103</v>
      </c>
      <c r="J211" s="16">
        <v>10626</v>
      </c>
      <c r="K211" s="63"/>
      <c r="L211" s="63"/>
      <c r="M211" s="63"/>
    </row>
    <row r="212" spans="1:13" ht="12">
      <c r="A212" s="10" t="s">
        <v>667</v>
      </c>
      <c r="B212" s="58" t="s">
        <v>668</v>
      </c>
      <c r="C212" s="31">
        <v>4.6</v>
      </c>
      <c r="D212" s="43">
        <f t="shared" si="13"/>
        <v>1.338158904109589</v>
      </c>
      <c r="E212" s="43">
        <f t="shared" si="14"/>
        <v>1.2602739726027397</v>
      </c>
      <c r="F212" s="59">
        <v>0.001202720756921667</v>
      </c>
      <c r="G212" s="58">
        <v>0.00042863564924361494</v>
      </c>
      <c r="H212" s="60">
        <f t="shared" si="12"/>
        <v>2.805927969463177</v>
      </c>
      <c r="I212" s="28">
        <v>0.008108871727255603</v>
      </c>
      <c r="J212" s="16">
        <v>10618</v>
      </c>
      <c r="K212" s="63"/>
      <c r="L212" s="63"/>
      <c r="M212" s="63"/>
    </row>
    <row r="213" spans="1:13" ht="12">
      <c r="A213" s="10" t="s">
        <v>781</v>
      </c>
      <c r="B213" s="58" t="s">
        <v>782</v>
      </c>
      <c r="C213" s="31">
        <v>5</v>
      </c>
      <c r="D213" s="43">
        <f t="shared" si="13"/>
        <v>1.4458904109589041</v>
      </c>
      <c r="E213" s="43">
        <f t="shared" si="14"/>
        <v>1.36986301369863</v>
      </c>
      <c r="F213" s="59">
        <v>0.0012995485096378788</v>
      </c>
      <c r="G213" s="58">
        <v>8.861457092376707E-05</v>
      </c>
      <c r="H213" s="60">
        <f t="shared" si="12"/>
        <v>14.665178605399424</v>
      </c>
      <c r="I213" s="28">
        <v>0.0016864045476077689</v>
      </c>
      <c r="J213" s="16">
        <v>10555</v>
      </c>
      <c r="K213" s="63"/>
      <c r="L213" s="63"/>
      <c r="M213" s="63"/>
    </row>
    <row r="214" spans="1:13" ht="12">
      <c r="A214" s="10" t="s">
        <v>371</v>
      </c>
      <c r="B214" s="58" t="s">
        <v>372</v>
      </c>
      <c r="C214" s="31">
        <v>3.9</v>
      </c>
      <c r="D214" s="43">
        <f t="shared" si="13"/>
        <v>1.1152931506849315</v>
      </c>
      <c r="E214" s="43">
        <f t="shared" si="14"/>
        <v>1.0684931506849316</v>
      </c>
      <c r="F214" s="59">
        <v>0.0010024117601144613</v>
      </c>
      <c r="G214" s="58">
        <v>6.471850685443664E-05</v>
      </c>
      <c r="H214" s="60">
        <f t="shared" si="12"/>
        <v>15.48879615484737</v>
      </c>
      <c r="I214" s="28">
        <v>0.0012454493197930636</v>
      </c>
      <c r="J214" s="16">
        <v>10438</v>
      </c>
      <c r="K214" s="63"/>
      <c r="L214" s="63"/>
      <c r="M214" s="63"/>
    </row>
    <row r="215" spans="1:13" ht="12">
      <c r="A215" s="10" t="s">
        <v>741</v>
      </c>
      <c r="B215" s="58" t="s">
        <v>742</v>
      </c>
      <c r="C215" s="31">
        <v>4.9</v>
      </c>
      <c r="D215" s="43">
        <f t="shared" si="13"/>
        <v>1.39213698630137</v>
      </c>
      <c r="E215" s="43">
        <f t="shared" si="14"/>
        <v>1.3424657534246578</v>
      </c>
      <c r="F215" s="59">
        <v>0.001251235592993454</v>
      </c>
      <c r="G215" s="58">
        <v>0.0006193063271301474</v>
      </c>
      <c r="H215" s="60">
        <f t="shared" si="12"/>
        <v>2.0203823829665257</v>
      </c>
      <c r="I215" s="28">
        <v>0.011996142719382834</v>
      </c>
      <c r="J215" s="16">
        <v>10370</v>
      </c>
      <c r="K215" s="63"/>
      <c r="L215" s="63"/>
      <c r="M215" s="63"/>
    </row>
    <row r="216" spans="1:13" ht="12">
      <c r="A216" s="10" t="s">
        <v>319</v>
      </c>
      <c r="B216" s="58" t="s">
        <v>320</v>
      </c>
      <c r="C216" s="31">
        <v>5.7</v>
      </c>
      <c r="D216" s="43">
        <f t="shared" si="13"/>
        <v>1.609117808219178</v>
      </c>
      <c r="E216" s="43">
        <f t="shared" si="14"/>
        <v>1.5616438356164384</v>
      </c>
      <c r="F216" s="59">
        <v>0.0014462552857765912</v>
      </c>
      <c r="G216" s="58">
        <v>0.0007791112555937949</v>
      </c>
      <c r="H216" s="60">
        <f t="shared" si="12"/>
        <v>1.8562885279770942</v>
      </c>
      <c r="I216" s="28">
        <v>0.015188276397515528</v>
      </c>
      <c r="J216" s="16">
        <v>10304</v>
      </c>
      <c r="K216" s="63"/>
      <c r="L216" s="63"/>
      <c r="M216" s="63"/>
    </row>
    <row r="217" spans="1:13" ht="12">
      <c r="A217" s="10" t="s">
        <v>437</v>
      </c>
      <c r="B217" s="58" t="s">
        <v>438</v>
      </c>
      <c r="C217" s="31">
        <v>3.6</v>
      </c>
      <c r="D217" s="43">
        <f t="shared" si="13"/>
        <v>1.0028712328767124</v>
      </c>
      <c r="E217" s="43">
        <f t="shared" si="14"/>
        <v>0.9863013698630136</v>
      </c>
      <c r="F217" s="59">
        <v>0.0009013683237440573</v>
      </c>
      <c r="G217" s="58">
        <v>4.77921281386609E-05</v>
      </c>
      <c r="H217" s="60">
        <f t="shared" si="12"/>
        <v>18.86018385975379</v>
      </c>
      <c r="I217" s="28">
        <v>0.0009441384736428009</v>
      </c>
      <c r="J217" s="16">
        <v>10168</v>
      </c>
      <c r="K217" s="63"/>
      <c r="L217" s="63"/>
      <c r="M217" s="63"/>
    </row>
    <row r="218" spans="1:13" ht="12">
      <c r="A218" s="10" t="s">
        <v>445</v>
      </c>
      <c r="B218" s="58" t="s">
        <v>446</v>
      </c>
      <c r="C218" s="31">
        <v>3.9</v>
      </c>
      <c r="D218" s="43">
        <f t="shared" si="13"/>
        <v>1.0853753424657533</v>
      </c>
      <c r="E218" s="43">
        <f t="shared" si="14"/>
        <v>1.0684931506849316</v>
      </c>
      <c r="F218" s="59">
        <v>0.0009755220022267386</v>
      </c>
      <c r="G218" s="58">
        <v>8.512972824698972E-05</v>
      </c>
      <c r="H218" s="60">
        <f t="shared" si="12"/>
        <v>11.459240177490337</v>
      </c>
      <c r="I218" s="28">
        <v>0.001683402244536326</v>
      </c>
      <c r="J218" s="16">
        <v>10158</v>
      </c>
      <c r="K218" s="63"/>
      <c r="L218" s="63"/>
      <c r="M218" s="63"/>
    </row>
    <row r="219" spans="1:13" ht="12">
      <c r="A219" s="10" t="s">
        <v>765</v>
      </c>
      <c r="B219" s="58" t="s">
        <v>766</v>
      </c>
      <c r="C219" s="31">
        <v>3.4</v>
      </c>
      <c r="D219" s="43">
        <f t="shared" si="13"/>
        <v>0.9449205479452054</v>
      </c>
      <c r="E219" s="43">
        <f t="shared" si="14"/>
        <v>0.9315068493150684</v>
      </c>
      <c r="F219" s="59">
        <v>0.00084928296121282</v>
      </c>
      <c r="G219" s="58">
        <v>2.0411221392553092E-05</v>
      </c>
      <c r="H219" s="60">
        <f t="shared" si="12"/>
        <v>41.60863011963976</v>
      </c>
      <c r="I219" s="28">
        <v>0.000404179810725552</v>
      </c>
      <c r="J219" s="16">
        <v>10144</v>
      </c>
      <c r="K219" s="63"/>
      <c r="L219" s="63"/>
      <c r="M219" s="63"/>
    </row>
    <row r="220" spans="1:13" ht="12">
      <c r="A220" s="10" t="s">
        <v>469</v>
      </c>
      <c r="B220" s="58" t="s">
        <v>470</v>
      </c>
      <c r="C220" s="31">
        <v>4.8</v>
      </c>
      <c r="D220" s="43">
        <f t="shared" si="13"/>
        <v>1.3274301369863013</v>
      </c>
      <c r="E220" s="43">
        <f t="shared" si="14"/>
        <v>1.3150684931506849</v>
      </c>
      <c r="F220" s="59">
        <v>0.00119307787304911</v>
      </c>
      <c r="G220" s="58">
        <v>0.0007248472767696903</v>
      </c>
      <c r="H220" s="60">
        <f t="shared" si="12"/>
        <v>1.6459713808488146</v>
      </c>
      <c r="I220" s="28">
        <v>0.014424410540915394</v>
      </c>
      <c r="J220" s="16">
        <v>10094</v>
      </c>
      <c r="K220" s="63"/>
      <c r="L220" s="63"/>
      <c r="M220" s="63"/>
    </row>
    <row r="221" spans="1:13" ht="12">
      <c r="A221" s="10" t="s">
        <v>905</v>
      </c>
      <c r="B221" s="58" t="s">
        <v>906</v>
      </c>
      <c r="C221" s="31">
        <v>5</v>
      </c>
      <c r="D221" s="43">
        <f t="shared" si="13"/>
        <v>1.376027397260274</v>
      </c>
      <c r="E221" s="43">
        <f t="shared" si="14"/>
        <v>1.36986301369863</v>
      </c>
      <c r="F221" s="59">
        <v>0.0012367564925923726</v>
      </c>
      <c r="G221" s="58">
        <v>0.00010205610696276548</v>
      </c>
      <c r="H221" s="60">
        <f t="shared" si="12"/>
        <v>12.118397706896612</v>
      </c>
      <c r="I221" s="28">
        <v>0.0020408163265306124</v>
      </c>
      <c r="J221" s="16">
        <v>10045</v>
      </c>
      <c r="K221" s="63"/>
      <c r="L221" s="63"/>
      <c r="M221" s="63"/>
    </row>
    <row r="222" spans="1:13" ht="12">
      <c r="A222" s="10" t="s">
        <v>701</v>
      </c>
      <c r="B222" s="58" t="s">
        <v>702</v>
      </c>
      <c r="C222" s="31">
        <v>12.4</v>
      </c>
      <c r="D222" s="43">
        <f t="shared" si="13"/>
        <v>3.3840109589041094</v>
      </c>
      <c r="E222" s="43">
        <f t="shared" si="14"/>
        <v>3.3972602739726026</v>
      </c>
      <c r="F222" s="59">
        <v>0.0030415074094900254</v>
      </c>
      <c r="G222" s="58">
        <v>8.164488557021237E-05</v>
      </c>
      <c r="H222" s="60">
        <f t="shared" si="12"/>
        <v>37.25288348740978</v>
      </c>
      <c r="I222" s="28">
        <v>0.0016464210420640496</v>
      </c>
      <c r="J222" s="16">
        <v>9961</v>
      </c>
      <c r="K222" s="63"/>
      <c r="L222" s="63"/>
      <c r="M222" s="63"/>
    </row>
    <row r="223" spans="1:13" ht="12">
      <c r="A223" s="10" t="s">
        <v>577</v>
      </c>
      <c r="B223" s="58" t="s">
        <v>578</v>
      </c>
      <c r="C223" s="31">
        <v>4</v>
      </c>
      <c r="D223" s="43">
        <f t="shared" si="13"/>
        <v>1.0883287671232877</v>
      </c>
      <c r="E223" s="43">
        <f t="shared" si="14"/>
        <v>1.095890410958904</v>
      </c>
      <c r="F223" s="59">
        <v>0.0009781765039669368</v>
      </c>
      <c r="G223" s="58">
        <v>4.4307285461883536E-05</v>
      </c>
      <c r="H223" s="60">
        <f aca="true" t="shared" si="15" ref="H223:H229">F223/G223</f>
        <v>22.07710298136946</v>
      </c>
      <c r="I223" s="28">
        <v>0.0008961836673044004</v>
      </c>
      <c r="J223" s="16">
        <v>9931</v>
      </c>
      <c r="K223" s="63"/>
      <c r="L223" s="63"/>
      <c r="M223" s="63"/>
    </row>
    <row r="224" spans="1:13" ht="12">
      <c r="A224" s="10" t="s">
        <v>665</v>
      </c>
      <c r="B224" s="58" t="s">
        <v>666</v>
      </c>
      <c r="C224" s="31">
        <v>3.4</v>
      </c>
      <c r="D224" s="43">
        <f t="shared" si="13"/>
        <v>0.9164164383561643</v>
      </c>
      <c r="E224" s="43">
        <f t="shared" si="14"/>
        <v>0.9315068493150684</v>
      </c>
      <c r="F224" s="59">
        <v>0.0008236638182582536</v>
      </c>
      <c r="G224" s="58">
        <v>6.471850685443664E-05</v>
      </c>
      <c r="H224" s="60">
        <f t="shared" si="15"/>
        <v>12.726866831319503</v>
      </c>
      <c r="I224" s="28">
        <v>0.001321406789997967</v>
      </c>
      <c r="J224" s="16">
        <v>9838</v>
      </c>
      <c r="K224" s="63"/>
      <c r="L224" s="63"/>
      <c r="M224" s="63"/>
    </row>
    <row r="225" spans="1:13" ht="12">
      <c r="A225" s="10" t="s">
        <v>871</v>
      </c>
      <c r="B225" s="58" t="s">
        <v>872</v>
      </c>
      <c r="C225" s="31">
        <v>4.6</v>
      </c>
      <c r="D225" s="43">
        <f t="shared" si="13"/>
        <v>1.2132657534246576</v>
      </c>
      <c r="E225" s="43">
        <f t="shared" si="14"/>
        <v>1.2602739726027397</v>
      </c>
      <c r="F225" s="59">
        <v>0.00109046832990063</v>
      </c>
      <c r="G225" s="58">
        <v>0.0015831142445931424</v>
      </c>
      <c r="H225" s="60">
        <f t="shared" si="15"/>
        <v>0.6888121521393287</v>
      </c>
      <c r="I225" s="28">
        <v>0.03303209722655033</v>
      </c>
      <c r="J225" s="16">
        <v>9627</v>
      </c>
      <c r="K225" s="63"/>
      <c r="L225" s="63"/>
      <c r="M225" s="63"/>
    </row>
    <row r="226" spans="1:13" ht="12">
      <c r="A226" s="10" t="s">
        <v>329</v>
      </c>
      <c r="B226" s="58" t="s">
        <v>330</v>
      </c>
      <c r="C226" s="31">
        <v>5</v>
      </c>
      <c r="D226" s="43">
        <f t="shared" si="13"/>
        <v>1.3082191780821917</v>
      </c>
      <c r="E226" s="43">
        <f t="shared" si="14"/>
        <v>1.36986301369863</v>
      </c>
      <c r="F226" s="59">
        <v>0.0011758112995776165</v>
      </c>
      <c r="G226" s="58">
        <v>0.0006163193191214811</v>
      </c>
      <c r="H226" s="60">
        <f t="shared" si="15"/>
        <v>1.9077956233039246</v>
      </c>
      <c r="I226" s="28">
        <v>0.012963350785340312</v>
      </c>
      <c r="J226" s="16">
        <v>9550</v>
      </c>
      <c r="K226" s="63"/>
      <c r="L226" s="63"/>
      <c r="M226" s="63"/>
    </row>
    <row r="227" spans="1:13" ht="12">
      <c r="A227" s="10" t="s">
        <v>861</v>
      </c>
      <c r="B227" s="58" t="s">
        <v>862</v>
      </c>
      <c r="C227" s="31">
        <v>3.7</v>
      </c>
      <c r="D227" s="43">
        <f t="shared" si="13"/>
        <v>0.9544986301369864</v>
      </c>
      <c r="E227" s="43">
        <f t="shared" si="14"/>
        <v>1.0136986301369864</v>
      </c>
      <c r="F227" s="59">
        <v>0.0008578916236281571</v>
      </c>
      <c r="G227" s="58">
        <v>0.000439588011942058</v>
      </c>
      <c r="H227" s="60">
        <f t="shared" si="15"/>
        <v>1.9515810266027809</v>
      </c>
      <c r="I227" s="28">
        <v>0.009377655055225148</v>
      </c>
      <c r="J227" s="16">
        <v>9416</v>
      </c>
      <c r="K227" s="63"/>
      <c r="L227" s="63"/>
      <c r="M227" s="63"/>
    </row>
    <row r="228" spans="1:13" ht="12">
      <c r="A228" s="10" t="s">
        <v>629</v>
      </c>
      <c r="B228" s="58" t="s">
        <v>630</v>
      </c>
      <c r="C228" s="31">
        <v>3.9</v>
      </c>
      <c r="D228" s="43">
        <f t="shared" si="13"/>
        <v>1.0013917808219177</v>
      </c>
      <c r="E228" s="43">
        <f t="shared" si="14"/>
        <v>1.0684931506849316</v>
      </c>
      <c r="F228" s="59">
        <v>0.0009000386104419171</v>
      </c>
      <c r="G228" s="58">
        <v>0.00010205610696276547</v>
      </c>
      <c r="H228" s="60">
        <f t="shared" si="15"/>
        <v>8.819056862224723</v>
      </c>
      <c r="I228" s="28">
        <v>0.0021873666239863422</v>
      </c>
      <c r="J228" s="16">
        <v>9372</v>
      </c>
      <c r="K228" s="63"/>
      <c r="L228" s="63"/>
      <c r="M228" s="63"/>
    </row>
    <row r="229" spans="1:13" ht="12">
      <c r="A229" s="10" t="s">
        <v>425</v>
      </c>
      <c r="B229" s="58" t="s">
        <v>426</v>
      </c>
      <c r="C229" s="31">
        <v>3.6</v>
      </c>
      <c r="D229" s="43">
        <f t="shared" si="13"/>
        <v>0.91893698630137</v>
      </c>
      <c r="E229" s="43">
        <f t="shared" si="14"/>
        <v>0.9863013698630136</v>
      </c>
      <c r="F229" s="59">
        <v>0.0008259292557359739</v>
      </c>
      <c r="G229" s="58">
        <v>2.3896064069330454E-05</v>
      </c>
      <c r="H229" s="60">
        <f t="shared" si="15"/>
        <v>34.563401459741556</v>
      </c>
      <c r="I229" s="28">
        <v>0.0005151872920467962</v>
      </c>
      <c r="J229" s="16">
        <v>9317</v>
      </c>
      <c r="K229" s="63"/>
      <c r="L229" s="63"/>
      <c r="M229" s="63"/>
    </row>
    <row r="230" spans="1:13" ht="12">
      <c r="A230" s="10" t="s">
        <v>523</v>
      </c>
      <c r="B230" s="58" t="s">
        <v>524</v>
      </c>
      <c r="C230" s="31">
        <v>2.5</v>
      </c>
      <c r="D230" s="43">
        <f t="shared" si="13"/>
        <v>0.6372602739726028</v>
      </c>
      <c r="E230" s="43">
        <f t="shared" si="14"/>
        <v>0.684931506849315</v>
      </c>
      <c r="F230" s="59">
        <v>0.0005727616927366567</v>
      </c>
      <c r="G230" s="58">
        <v>0</v>
      </c>
      <c r="H230" s="60"/>
      <c r="I230" s="28">
        <v>0</v>
      </c>
      <c r="J230" s="16">
        <v>9304</v>
      </c>
      <c r="K230" s="63"/>
      <c r="L230" s="63"/>
      <c r="M230" s="63"/>
    </row>
    <row r="231" spans="1:13" ht="12">
      <c r="A231" s="10" t="s">
        <v>779</v>
      </c>
      <c r="B231" s="58" t="s">
        <v>780</v>
      </c>
      <c r="C231" s="31">
        <v>3.7</v>
      </c>
      <c r="D231" s="43">
        <f t="shared" si="13"/>
        <v>0.9392931506849316</v>
      </c>
      <c r="E231" s="43">
        <f t="shared" si="14"/>
        <v>1.0136986301369864</v>
      </c>
      <c r="F231" s="59">
        <v>0.0008442251258006057</v>
      </c>
      <c r="G231" s="58">
        <v>4.0822442785106184E-05</v>
      </c>
      <c r="H231" s="60">
        <f aca="true" t="shared" si="16" ref="H231:H261">F231/G231</f>
        <v>20.68041665817745</v>
      </c>
      <c r="I231" s="28">
        <v>0.0008849557522123893</v>
      </c>
      <c r="J231" s="16">
        <v>9266</v>
      </c>
      <c r="K231" s="63"/>
      <c r="L231" s="63"/>
      <c r="M231" s="63"/>
    </row>
    <row r="232" spans="1:13" ht="12">
      <c r="A232" s="10" t="s">
        <v>671</v>
      </c>
      <c r="B232" s="58" t="s">
        <v>672</v>
      </c>
      <c r="C232" s="31">
        <v>2.5</v>
      </c>
      <c r="D232" s="43">
        <f t="shared" si="13"/>
        <v>0.6345205479452055</v>
      </c>
      <c r="E232" s="43">
        <f t="shared" si="14"/>
        <v>0.684931506849315</v>
      </c>
      <c r="F232" s="59">
        <v>0.0005702992606956565</v>
      </c>
      <c r="G232" s="58">
        <v>4.4307285461883536E-05</v>
      </c>
      <c r="H232" s="60">
        <f t="shared" si="16"/>
        <v>12.871455670338253</v>
      </c>
      <c r="I232" s="28">
        <v>0.0009607081174438687</v>
      </c>
      <c r="J232" s="16">
        <v>9264</v>
      </c>
      <c r="K232" s="63"/>
      <c r="L232" s="63"/>
      <c r="M232" s="63"/>
    </row>
    <row r="233" spans="1:13" ht="12">
      <c r="A233" s="10" t="s">
        <v>723</v>
      </c>
      <c r="B233" s="58" t="s">
        <v>724</v>
      </c>
      <c r="C233" s="31">
        <v>5.8</v>
      </c>
      <c r="D233" s="43">
        <f t="shared" si="13"/>
        <v>1.4717698630136986</v>
      </c>
      <c r="E233" s="43">
        <f t="shared" si="14"/>
        <v>1.5890410958904109</v>
      </c>
      <c r="F233" s="59">
        <v>0.0013228086426971672</v>
      </c>
      <c r="G233" s="58">
        <v>2.3896064069330448E-05</v>
      </c>
      <c r="H233" s="60">
        <f t="shared" si="16"/>
        <v>55.3567582870241</v>
      </c>
      <c r="I233" s="28">
        <v>0.000518246599006694</v>
      </c>
      <c r="J233" s="16">
        <v>9262</v>
      </c>
      <c r="K233" s="63"/>
      <c r="L233" s="63"/>
      <c r="M233" s="63"/>
    </row>
    <row r="234" spans="1:13" ht="12">
      <c r="A234" s="10" t="s">
        <v>911</v>
      </c>
      <c r="B234" s="58" t="s">
        <v>912</v>
      </c>
      <c r="C234" s="31">
        <v>3.2</v>
      </c>
      <c r="D234" s="43">
        <f t="shared" si="13"/>
        <v>0.8091178082191781</v>
      </c>
      <c r="E234" s="43">
        <f t="shared" si="14"/>
        <v>0.8767123287671232</v>
      </c>
      <c r="F234" s="59">
        <v>0.0007272251298045201</v>
      </c>
      <c r="G234" s="58">
        <v>0.00023547579801652714</v>
      </c>
      <c r="H234" s="60">
        <f t="shared" si="16"/>
        <v>3.088322179731944</v>
      </c>
      <c r="I234" s="28">
        <v>0.005125148986889153</v>
      </c>
      <c r="J234" s="16">
        <v>9229</v>
      </c>
      <c r="K234" s="63"/>
      <c r="L234" s="63"/>
      <c r="M234" s="63"/>
    </row>
    <row r="235" spans="1:13" ht="12">
      <c r="A235" s="10" t="s">
        <v>697</v>
      </c>
      <c r="B235" s="58" t="s">
        <v>698</v>
      </c>
      <c r="C235" s="31">
        <v>3.3</v>
      </c>
      <c r="D235" s="43">
        <f t="shared" si="13"/>
        <v>0.8288876712328767</v>
      </c>
      <c r="E235" s="43">
        <f t="shared" si="14"/>
        <v>0.9041095890410958</v>
      </c>
      <c r="F235" s="59">
        <v>0.0007449940394123778</v>
      </c>
      <c r="G235" s="58">
        <v>6.123366417765927E-05</v>
      </c>
      <c r="H235" s="60">
        <f t="shared" si="16"/>
        <v>12.166412861574015</v>
      </c>
      <c r="I235" s="28">
        <v>0.0013416230366492146</v>
      </c>
      <c r="J235" s="16">
        <v>9168</v>
      </c>
      <c r="K235" s="63"/>
      <c r="L235" s="63"/>
      <c r="M235" s="63"/>
    </row>
    <row r="236" spans="1:13" ht="12">
      <c r="A236" s="10" t="s">
        <v>529</v>
      </c>
      <c r="B236" s="58" t="s">
        <v>530</v>
      </c>
      <c r="C236" s="31">
        <v>4.6</v>
      </c>
      <c r="D236" s="43">
        <f t="shared" si="13"/>
        <v>1.1497479452054793</v>
      </c>
      <c r="E236" s="43">
        <f t="shared" si="14"/>
        <v>1.2602739726027397</v>
      </c>
      <c r="F236" s="59">
        <v>0.0010333793054620802</v>
      </c>
      <c r="G236" s="58">
        <v>0.0003101509982331848</v>
      </c>
      <c r="H236" s="60">
        <f t="shared" si="16"/>
        <v>3.3318587118818215</v>
      </c>
      <c r="I236" s="28">
        <v>0.006828894004165296</v>
      </c>
      <c r="J236" s="16">
        <v>9123</v>
      </c>
      <c r="K236" s="63"/>
      <c r="L236" s="63"/>
      <c r="M236" s="63"/>
    </row>
    <row r="237" spans="1:13" ht="12">
      <c r="A237" s="10" t="s">
        <v>547</v>
      </c>
      <c r="B237" s="58" t="s">
        <v>548</v>
      </c>
      <c r="C237" s="31">
        <v>2.9</v>
      </c>
      <c r="D237" s="43">
        <f t="shared" si="13"/>
        <v>0.7247616438356165</v>
      </c>
      <c r="E237" s="43">
        <f t="shared" si="14"/>
        <v>0.7945205479452054</v>
      </c>
      <c r="F237" s="59">
        <v>0.0006514068472621225</v>
      </c>
      <c r="G237" s="58">
        <v>0.000146363392424649</v>
      </c>
      <c r="H237" s="60">
        <f t="shared" si="16"/>
        <v>4.450613206423736</v>
      </c>
      <c r="I237" s="28">
        <v>0.003222977417233063</v>
      </c>
      <c r="J237" s="16">
        <v>9122</v>
      </c>
      <c r="K237" s="63"/>
      <c r="L237" s="63"/>
      <c r="M237" s="63"/>
    </row>
    <row r="238" spans="1:13" ht="12">
      <c r="A238" s="10" t="s">
        <v>419</v>
      </c>
      <c r="B238" s="58" t="s">
        <v>420</v>
      </c>
      <c r="C238" s="31">
        <v>3.6</v>
      </c>
      <c r="D238" s="43">
        <f t="shared" si="13"/>
        <v>0.8980273972602739</v>
      </c>
      <c r="E238" s="43">
        <f t="shared" si="14"/>
        <v>0.9863013698630136</v>
      </c>
      <c r="F238" s="59">
        <v>0.0008071359743990599</v>
      </c>
      <c r="G238" s="58">
        <v>2.389606406933045E-05</v>
      </c>
      <c r="H238" s="60">
        <f t="shared" si="16"/>
        <v>33.77694217998785</v>
      </c>
      <c r="I238" s="28">
        <v>0.0005271828665568369</v>
      </c>
      <c r="J238" s="16">
        <v>9105</v>
      </c>
      <c r="K238" s="63"/>
      <c r="L238" s="63"/>
      <c r="M238" s="63"/>
    </row>
    <row r="239" spans="1:13" ht="12">
      <c r="A239" s="10" t="s">
        <v>527</v>
      </c>
      <c r="B239" s="58" t="s">
        <v>528</v>
      </c>
      <c r="C239" s="31">
        <v>3</v>
      </c>
      <c r="D239" s="43">
        <f t="shared" si="13"/>
        <v>0.7482739726027398</v>
      </c>
      <c r="E239" s="43">
        <f t="shared" si="14"/>
        <v>0.821917808219178</v>
      </c>
      <c r="F239" s="59">
        <v>0.0006725394390379866</v>
      </c>
      <c r="G239" s="58">
        <v>6.123366417765927E-05</v>
      </c>
      <c r="H239" s="60">
        <f t="shared" si="16"/>
        <v>10.983165029724917</v>
      </c>
      <c r="I239" s="28">
        <v>0.0013510544815465728</v>
      </c>
      <c r="J239" s="16">
        <v>9104</v>
      </c>
      <c r="K239" s="63"/>
      <c r="L239" s="63"/>
      <c r="M239" s="63"/>
    </row>
    <row r="240" spans="1:13" ht="12">
      <c r="A240" s="10" t="s">
        <v>545</v>
      </c>
      <c r="B240" s="58" t="s">
        <v>546</v>
      </c>
      <c r="C240" s="31">
        <v>3</v>
      </c>
      <c r="D240" s="43">
        <f t="shared" si="13"/>
        <v>0.7445753424657534</v>
      </c>
      <c r="E240" s="43">
        <f t="shared" si="14"/>
        <v>0.821917808219178</v>
      </c>
      <c r="F240" s="59">
        <v>0.0006692151557826363</v>
      </c>
      <c r="G240" s="58">
        <v>0.000146363392424649</v>
      </c>
      <c r="H240" s="60">
        <f t="shared" si="16"/>
        <v>4.57228508233138</v>
      </c>
      <c r="I240" s="28">
        <v>0.003245391323545645</v>
      </c>
      <c r="J240" s="16">
        <v>9059</v>
      </c>
      <c r="K240" s="63"/>
      <c r="L240" s="63"/>
      <c r="M240" s="63"/>
    </row>
    <row r="241" spans="1:13" ht="12">
      <c r="A241" s="10" t="s">
        <v>603</v>
      </c>
      <c r="B241" s="58" t="s">
        <v>604</v>
      </c>
      <c r="C241" s="31">
        <v>3</v>
      </c>
      <c r="D241" s="43">
        <f t="shared" si="13"/>
        <v>0.7403013698630136</v>
      </c>
      <c r="E241" s="43">
        <f t="shared" si="14"/>
        <v>0.821917808219178</v>
      </c>
      <c r="F241" s="59">
        <v>0.0006653737617986758</v>
      </c>
      <c r="G241" s="58">
        <v>4.0822442785106184E-05</v>
      </c>
      <c r="H241" s="60">
        <f t="shared" si="16"/>
        <v>16.299214755502906</v>
      </c>
      <c r="I241" s="28">
        <v>0.0009104030198734317</v>
      </c>
      <c r="J241" s="16">
        <v>9007</v>
      </c>
      <c r="K241" s="63"/>
      <c r="L241" s="63"/>
      <c r="M241" s="63"/>
    </row>
    <row r="242" spans="1:13" ht="12">
      <c r="A242" s="10" t="s">
        <v>661</v>
      </c>
      <c r="B242" s="58" t="s">
        <v>662</v>
      </c>
      <c r="C242" s="31">
        <v>3.4</v>
      </c>
      <c r="D242" s="43">
        <f t="shared" si="13"/>
        <v>0.8275506849315069</v>
      </c>
      <c r="E242" s="43">
        <f t="shared" si="14"/>
        <v>0.9315068493150684</v>
      </c>
      <c r="F242" s="59">
        <v>0.0007437923725763697</v>
      </c>
      <c r="G242" s="58">
        <v>4.4307285461883536E-05</v>
      </c>
      <c r="H242" s="60">
        <f t="shared" si="16"/>
        <v>16.787134775300913</v>
      </c>
      <c r="I242" s="28">
        <v>0.0010018009905447996</v>
      </c>
      <c r="J242" s="16">
        <v>8884</v>
      </c>
      <c r="K242" s="63"/>
      <c r="L242" s="63"/>
      <c r="M242" s="63"/>
    </row>
    <row r="243" spans="1:13" ht="12">
      <c r="A243" s="10" t="s">
        <v>473</v>
      </c>
      <c r="B243" s="58" t="s">
        <v>474</v>
      </c>
      <c r="C243" s="31">
        <v>4.7</v>
      </c>
      <c r="D243" s="43">
        <f t="shared" si="13"/>
        <v>1.1424219178082193</v>
      </c>
      <c r="E243" s="43">
        <f t="shared" si="14"/>
        <v>1.2876712328767124</v>
      </c>
      <c r="F243" s="59">
        <v>0.001026794762184446</v>
      </c>
      <c r="G243" s="58">
        <v>6.471850685443664E-05</v>
      </c>
      <c r="H243" s="60">
        <f t="shared" si="16"/>
        <v>15.865550861577955</v>
      </c>
      <c r="I243" s="28">
        <v>0.001465284039675383</v>
      </c>
      <c r="J243" s="16">
        <v>8872</v>
      </c>
      <c r="K243" s="63"/>
      <c r="L243" s="63"/>
      <c r="M243" s="63"/>
    </row>
    <row r="244" spans="1:13" ht="12">
      <c r="A244" s="10" t="s">
        <v>461</v>
      </c>
      <c r="B244" s="58" t="s">
        <v>462</v>
      </c>
      <c r="C244" s="31">
        <v>2.9</v>
      </c>
      <c r="D244" s="43">
        <f t="shared" si="13"/>
        <v>0.7032301369863013</v>
      </c>
      <c r="E244" s="43">
        <f t="shared" si="14"/>
        <v>0.7945205479452054</v>
      </c>
      <c r="F244" s="59">
        <v>0.0006320545938519015</v>
      </c>
      <c r="G244" s="58">
        <v>4.4307285461883536E-05</v>
      </c>
      <c r="H244" s="60">
        <f t="shared" si="16"/>
        <v>14.26525202939012</v>
      </c>
      <c r="I244" s="28">
        <v>0.0010055360976160884</v>
      </c>
      <c r="J244" s="16">
        <v>8851</v>
      </c>
      <c r="K244" s="63"/>
      <c r="L244" s="63"/>
      <c r="M244" s="63"/>
    </row>
    <row r="245" spans="1:13" ht="12">
      <c r="A245" s="10" t="s">
        <v>693</v>
      </c>
      <c r="B245" s="58" t="s">
        <v>694</v>
      </c>
      <c r="C245" s="31">
        <v>3.1</v>
      </c>
      <c r="D245" s="43">
        <f t="shared" si="13"/>
        <v>0.7507945205479453</v>
      </c>
      <c r="E245" s="43">
        <f t="shared" si="14"/>
        <v>0.8493150684931506</v>
      </c>
      <c r="F245" s="59">
        <v>0.0006748048765157069</v>
      </c>
      <c r="G245" s="58">
        <v>0.0010280285896493205</v>
      </c>
      <c r="H245" s="60">
        <f t="shared" si="16"/>
        <v>0.6564067218654835</v>
      </c>
      <c r="I245" s="28">
        <v>0.02335972850678733</v>
      </c>
      <c r="J245" s="16">
        <v>8840</v>
      </c>
      <c r="K245" s="63"/>
      <c r="L245" s="63"/>
      <c r="M245" s="63"/>
    </row>
    <row r="246" spans="1:13" ht="12">
      <c r="A246" s="10" t="s">
        <v>357</v>
      </c>
      <c r="B246" s="58" t="s">
        <v>358</v>
      </c>
      <c r="C246" s="31">
        <v>10.8</v>
      </c>
      <c r="D246" s="43">
        <f t="shared" si="13"/>
        <v>2.614487671232877</v>
      </c>
      <c r="E246" s="43">
        <f t="shared" si="14"/>
        <v>2.958904109589041</v>
      </c>
      <c r="F246" s="59">
        <v>0.002349869347542041</v>
      </c>
      <c r="G246" s="58">
        <v>6.123366417765927E-05</v>
      </c>
      <c r="H246" s="60">
        <f t="shared" si="16"/>
        <v>38.37544884990528</v>
      </c>
      <c r="I246" s="28">
        <v>0.0013920325939339067</v>
      </c>
      <c r="J246" s="16">
        <v>8836</v>
      </c>
      <c r="K246" s="63"/>
      <c r="L246" s="63"/>
      <c r="M246" s="63"/>
    </row>
    <row r="247" spans="1:13" ht="12">
      <c r="A247" s="10" t="s">
        <v>517</v>
      </c>
      <c r="B247" s="58" t="s">
        <v>518</v>
      </c>
      <c r="C247" s="31">
        <v>4</v>
      </c>
      <c r="D247" s="43">
        <f t="shared" si="13"/>
        <v>0.9602191780821918</v>
      </c>
      <c r="E247" s="43">
        <f t="shared" si="14"/>
        <v>1.095890410958904</v>
      </c>
      <c r="F247" s="59">
        <v>0.0008630331817297656</v>
      </c>
      <c r="G247" s="58">
        <v>4.4307285461883536E-05</v>
      </c>
      <c r="H247" s="60">
        <f t="shared" si="16"/>
        <v>19.47835830457751</v>
      </c>
      <c r="I247" s="28">
        <v>0.0010157498288062086</v>
      </c>
      <c r="J247" s="16">
        <v>8762</v>
      </c>
      <c r="K247" s="63"/>
      <c r="L247" s="63"/>
      <c r="M247" s="63"/>
    </row>
    <row r="248" spans="1:13" ht="12">
      <c r="A248" s="10" t="s">
        <v>405</v>
      </c>
      <c r="B248" s="58" t="s">
        <v>406</v>
      </c>
      <c r="C248" s="31">
        <v>5.7</v>
      </c>
      <c r="D248" s="43">
        <f t="shared" si="13"/>
        <v>1.3659698630136987</v>
      </c>
      <c r="E248" s="43">
        <f t="shared" si="14"/>
        <v>1.5616438356164384</v>
      </c>
      <c r="F248" s="59">
        <v>0.0012277169045698606</v>
      </c>
      <c r="G248" s="58">
        <v>0.0003101509982331848</v>
      </c>
      <c r="H248" s="60">
        <f t="shared" si="16"/>
        <v>3.958448986344421</v>
      </c>
      <c r="I248" s="28">
        <v>0.007122441980107465</v>
      </c>
      <c r="J248" s="16">
        <v>8747</v>
      </c>
      <c r="K248" s="63"/>
      <c r="L248" s="63"/>
      <c r="M248" s="63"/>
    </row>
    <row r="249" spans="1:13" ht="12">
      <c r="A249" s="10" t="s">
        <v>343</v>
      </c>
      <c r="B249" s="58" t="s">
        <v>344</v>
      </c>
      <c r="C249" s="31">
        <v>5.4</v>
      </c>
      <c r="D249" s="43">
        <f t="shared" si="13"/>
        <v>1.2891945205479454</v>
      </c>
      <c r="E249" s="43">
        <f t="shared" si="14"/>
        <v>1.4794520547945205</v>
      </c>
      <c r="F249" s="59">
        <v>0.0011587121714849108</v>
      </c>
      <c r="G249" s="58">
        <v>0.001052422488386762</v>
      </c>
      <c r="H249" s="60">
        <f t="shared" si="16"/>
        <v>1.1009952602410447</v>
      </c>
      <c r="I249" s="28">
        <v>0.0242598117971081</v>
      </c>
      <c r="J249" s="16">
        <v>8714</v>
      </c>
      <c r="K249" s="63"/>
      <c r="L249" s="63"/>
      <c r="M249" s="63"/>
    </row>
    <row r="250" spans="1:13" ht="12">
      <c r="A250" s="10" t="s">
        <v>849</v>
      </c>
      <c r="B250" s="58" t="s">
        <v>850</v>
      </c>
      <c r="C250" s="31">
        <v>3.2</v>
      </c>
      <c r="D250" s="43">
        <f t="shared" si="13"/>
        <v>0.746345205479452</v>
      </c>
      <c r="E250" s="43">
        <f t="shared" si="14"/>
        <v>0.8767123287671232</v>
      </c>
      <c r="F250" s="59">
        <v>0.0006708058868811225</v>
      </c>
      <c r="G250" s="58">
        <v>0.0006382240445183675</v>
      </c>
      <c r="H250" s="60">
        <f t="shared" si="16"/>
        <v>1.0510507910859779</v>
      </c>
      <c r="I250" s="28">
        <v>0.01505932103841184</v>
      </c>
      <c r="J250" s="16">
        <v>8513</v>
      </c>
      <c r="K250" s="63"/>
      <c r="L250" s="63"/>
      <c r="M250" s="63"/>
    </row>
    <row r="251" spans="1:13" ht="12">
      <c r="A251" s="10" t="s">
        <v>413</v>
      </c>
      <c r="B251" s="58" t="s">
        <v>414</v>
      </c>
      <c r="C251" s="31">
        <v>4</v>
      </c>
      <c r="D251" s="43">
        <f t="shared" si="13"/>
        <v>0.9221917808219179</v>
      </c>
      <c r="E251" s="43">
        <f t="shared" si="14"/>
        <v>1.095890410958904</v>
      </c>
      <c r="F251" s="59">
        <v>0.0008288546250006821</v>
      </c>
      <c r="G251" s="58">
        <v>4.77921281386609E-05</v>
      </c>
      <c r="H251" s="60">
        <f t="shared" si="16"/>
        <v>17.342911004002552</v>
      </c>
      <c r="I251" s="28">
        <v>0.0011408199643493761</v>
      </c>
      <c r="J251" s="16">
        <v>8415</v>
      </c>
      <c r="K251" s="63"/>
      <c r="L251" s="63"/>
      <c r="M251" s="63"/>
    </row>
    <row r="252" spans="1:13" ht="12">
      <c r="A252" s="10" t="s">
        <v>673</v>
      </c>
      <c r="B252" s="58" t="s">
        <v>674</v>
      </c>
      <c r="C252" s="31">
        <v>3.4</v>
      </c>
      <c r="D252" s="43">
        <f t="shared" si="13"/>
        <v>0.7781808219178082</v>
      </c>
      <c r="E252" s="43">
        <f t="shared" si="14"/>
        <v>0.9315068493150684</v>
      </c>
      <c r="F252" s="59">
        <v>0.0006994193471975453</v>
      </c>
      <c r="G252" s="58">
        <v>2.389606406933045E-05</v>
      </c>
      <c r="H252" s="60">
        <f t="shared" si="16"/>
        <v>29.269227985340873</v>
      </c>
      <c r="I252" s="28">
        <v>0.0005745750538664112</v>
      </c>
      <c r="J252" s="16">
        <v>8354</v>
      </c>
      <c r="K252" s="63"/>
      <c r="L252" s="63"/>
      <c r="M252" s="63"/>
    </row>
    <row r="253" spans="1:13" ht="12">
      <c r="A253" s="10" t="s">
        <v>793</v>
      </c>
      <c r="B253" s="58" t="s">
        <v>794</v>
      </c>
      <c r="C253" s="31">
        <v>4.5</v>
      </c>
      <c r="D253" s="43">
        <f t="shared" si="13"/>
        <v>1.0203287671232877</v>
      </c>
      <c r="E253" s="43">
        <f t="shared" si="14"/>
        <v>1.2328767123287672</v>
      </c>
      <c r="F253" s="59">
        <v>0.0009170589407093109</v>
      </c>
      <c r="G253" s="58">
        <v>2.389606406933045E-05</v>
      </c>
      <c r="H253" s="60">
        <f t="shared" si="16"/>
        <v>38.376987023830246</v>
      </c>
      <c r="I253" s="28">
        <v>0.0005799903334944418</v>
      </c>
      <c r="J253" s="16">
        <v>8276</v>
      </c>
      <c r="K253" s="63"/>
      <c r="L253" s="63"/>
      <c r="M253" s="63"/>
    </row>
    <row r="254" spans="1:13" ht="12">
      <c r="A254" s="10" t="s">
        <v>605</v>
      </c>
      <c r="B254" s="58" t="s">
        <v>606</v>
      </c>
      <c r="C254" s="31">
        <v>3.6</v>
      </c>
      <c r="D254" s="43">
        <f t="shared" si="13"/>
        <v>0.8140931506849315</v>
      </c>
      <c r="E254" s="43">
        <f t="shared" si="14"/>
        <v>0.9863013698630136</v>
      </c>
      <c r="F254" s="59">
        <v>0.0007316969063909765</v>
      </c>
      <c r="G254" s="58">
        <v>2.0411221392553092E-05</v>
      </c>
      <c r="H254" s="60">
        <f t="shared" si="16"/>
        <v>35.847776687088974</v>
      </c>
      <c r="I254" s="28">
        <v>0.0004967288587351587</v>
      </c>
      <c r="J254" s="16">
        <v>8254</v>
      </c>
      <c r="K254" s="63"/>
      <c r="L254" s="63"/>
      <c r="M254" s="63"/>
    </row>
    <row r="255" spans="1:13" ht="12">
      <c r="A255" s="10" t="s">
        <v>621</v>
      </c>
      <c r="B255" s="58" t="s">
        <v>622</v>
      </c>
      <c r="C255" s="31">
        <v>3.6</v>
      </c>
      <c r="D255" s="43">
        <f t="shared" si="13"/>
        <v>0.8115287671232876</v>
      </c>
      <c r="E255" s="43">
        <f t="shared" si="14"/>
        <v>0.9863013698630136</v>
      </c>
      <c r="F255" s="59">
        <v>0.0007293920700006002</v>
      </c>
      <c r="G255" s="58">
        <v>2.0411221392553092E-05</v>
      </c>
      <c r="H255" s="60">
        <f t="shared" si="16"/>
        <v>35.734856624832574</v>
      </c>
      <c r="I255" s="28">
        <v>0.0004982984929508993</v>
      </c>
      <c r="J255" s="16">
        <v>8228</v>
      </c>
      <c r="K255" s="63"/>
      <c r="L255" s="63"/>
      <c r="M255" s="63"/>
    </row>
    <row r="256" spans="1:13" ht="12">
      <c r="A256" s="10" t="s">
        <v>331</v>
      </c>
      <c r="B256" s="58" t="s">
        <v>332</v>
      </c>
      <c r="C256" s="31">
        <v>4.1</v>
      </c>
      <c r="D256" s="43">
        <f t="shared" si="13"/>
        <v>0.9185123287671232</v>
      </c>
      <c r="E256" s="43">
        <f t="shared" si="14"/>
        <v>1.1232876712328765</v>
      </c>
      <c r="F256" s="59">
        <v>0.0008255475787696186</v>
      </c>
      <c r="G256" s="58">
        <v>8.512972824698972E-05</v>
      </c>
      <c r="H256" s="60">
        <f t="shared" si="16"/>
        <v>9.697523952789206</v>
      </c>
      <c r="I256" s="28">
        <v>0.0020912315029962087</v>
      </c>
      <c r="J256" s="16">
        <v>8177</v>
      </c>
      <c r="K256" s="63"/>
      <c r="L256" s="63"/>
      <c r="M256" s="63"/>
    </row>
    <row r="257" spans="1:13" ht="12">
      <c r="A257" s="10" t="s">
        <v>681</v>
      </c>
      <c r="B257" s="58" t="s">
        <v>682</v>
      </c>
      <c r="C257" s="31">
        <v>2.3</v>
      </c>
      <c r="D257" s="43">
        <f t="shared" si="13"/>
        <v>0.5121753424657534</v>
      </c>
      <c r="E257" s="43">
        <f t="shared" si="14"/>
        <v>0.6301369863013698</v>
      </c>
      <c r="F257" s="59">
        <v>0.0004603368954727496</v>
      </c>
      <c r="G257" s="58">
        <v>0.000370886827742733</v>
      </c>
      <c r="H257" s="60">
        <f t="shared" si="16"/>
        <v>1.241178874629821</v>
      </c>
      <c r="I257" s="28">
        <v>0.009165846456692913</v>
      </c>
      <c r="J257" s="16">
        <v>8128</v>
      </c>
      <c r="K257" s="63"/>
      <c r="L257" s="63"/>
      <c r="M257" s="63"/>
    </row>
    <row r="258" spans="1:13" ht="12">
      <c r="A258" s="10" t="s">
        <v>427</v>
      </c>
      <c r="B258" s="58" t="s">
        <v>428</v>
      </c>
      <c r="C258" s="31">
        <v>5.4</v>
      </c>
      <c r="D258" s="43">
        <f t="shared" si="13"/>
        <v>1.2004273972602741</v>
      </c>
      <c r="E258" s="43">
        <f t="shared" si="14"/>
        <v>1.4794520547945205</v>
      </c>
      <c r="F258" s="59">
        <v>0.001078929373356503</v>
      </c>
      <c r="G258" s="58">
        <v>0.0002553891847409692</v>
      </c>
      <c r="H258" s="60">
        <f t="shared" si="16"/>
        <v>4.22464786224529</v>
      </c>
      <c r="I258" s="28">
        <v>0.006322405718511215</v>
      </c>
      <c r="J258" s="16">
        <v>8114</v>
      </c>
      <c r="K258" s="63"/>
      <c r="L258" s="63"/>
      <c r="M258" s="63"/>
    </row>
    <row r="259" spans="1:13" ht="12">
      <c r="A259" s="10" t="s">
        <v>913</v>
      </c>
      <c r="B259" s="58" t="s">
        <v>914</v>
      </c>
      <c r="C259" s="31">
        <v>3.8</v>
      </c>
      <c r="D259" s="43">
        <f t="shared" si="13"/>
        <v>0.8415178082191781</v>
      </c>
      <c r="E259" s="43">
        <f t="shared" si="14"/>
        <v>1.0410958904109588</v>
      </c>
      <c r="F259" s="59">
        <v>0.0007563458511213889</v>
      </c>
      <c r="G259" s="58">
        <v>0.00023149312067163874</v>
      </c>
      <c r="H259" s="60">
        <f t="shared" si="16"/>
        <v>3.2672497952724355</v>
      </c>
      <c r="I259" s="28">
        <v>0.005752814549053568</v>
      </c>
      <c r="J259" s="16">
        <v>8083</v>
      </c>
      <c r="K259" s="63"/>
      <c r="L259" s="63"/>
      <c r="M259" s="63"/>
    </row>
    <row r="260" spans="1:13" ht="12">
      <c r="A260" s="10" t="s">
        <v>803</v>
      </c>
      <c r="B260" s="58" t="s">
        <v>804</v>
      </c>
      <c r="C260" s="31">
        <v>4.1</v>
      </c>
      <c r="D260" s="43">
        <f t="shared" si="13"/>
        <v>0.9050328767123287</v>
      </c>
      <c r="E260" s="43">
        <f t="shared" si="14"/>
        <v>1.1232876712328765</v>
      </c>
      <c r="F260" s="59">
        <v>0.0008134324131278976</v>
      </c>
      <c r="G260" s="58">
        <v>6.471850685443664E-05</v>
      </c>
      <c r="H260" s="60">
        <f t="shared" si="16"/>
        <v>12.568775960135342</v>
      </c>
      <c r="I260" s="28">
        <v>0.0016135037855281122</v>
      </c>
      <c r="J260" s="16">
        <v>8057</v>
      </c>
      <c r="K260" s="63"/>
      <c r="L260" s="63"/>
      <c r="M260" s="63"/>
    </row>
    <row r="261" spans="1:13" ht="12">
      <c r="A261" s="10" t="s">
        <v>459</v>
      </c>
      <c r="B261" s="58" t="s">
        <v>460</v>
      </c>
      <c r="C261" s="31">
        <v>3.6</v>
      </c>
      <c r="D261" s="43">
        <f aca="true" t="shared" si="17" ref="D261:D312">C261*J261/100/365</f>
        <v>0.7908164383561643</v>
      </c>
      <c r="E261" s="43">
        <f aca="true" t="shared" si="18" ref="E261:E312">C261*100/365</f>
        <v>0.9863013698630136</v>
      </c>
      <c r="F261" s="59">
        <v>0.0007107760837706383</v>
      </c>
      <c r="G261" s="58">
        <v>2.0411221392553092E-05</v>
      </c>
      <c r="H261" s="60">
        <f t="shared" si="16"/>
        <v>34.822809968146274</v>
      </c>
      <c r="I261" s="28">
        <v>0.00051134946370666</v>
      </c>
      <c r="J261" s="16">
        <v>8018</v>
      </c>
      <c r="K261" s="63"/>
      <c r="L261" s="63"/>
      <c r="M261" s="63"/>
    </row>
    <row r="262" spans="1:13" ht="12">
      <c r="A262" s="10" t="s">
        <v>799</v>
      </c>
      <c r="B262" s="58" t="s">
        <v>800</v>
      </c>
      <c r="C262" s="31">
        <v>4.1</v>
      </c>
      <c r="D262" s="43">
        <f t="shared" si="17"/>
        <v>0.8999780821917808</v>
      </c>
      <c r="E262" s="43">
        <f t="shared" si="18"/>
        <v>1.1232876712328765</v>
      </c>
      <c r="F262" s="59">
        <v>0.000808889226012252</v>
      </c>
      <c r="G262" s="58">
        <v>0</v>
      </c>
      <c r="H262" s="60"/>
      <c r="I262" s="28">
        <v>0</v>
      </c>
      <c r="J262" s="16">
        <v>8012</v>
      </c>
      <c r="K262" s="63"/>
      <c r="L262" s="63"/>
      <c r="M262" s="63"/>
    </row>
    <row r="263" spans="1:13" ht="12">
      <c r="A263" s="10" t="s">
        <v>339</v>
      </c>
      <c r="B263" s="58" t="s">
        <v>340</v>
      </c>
      <c r="C263" s="31">
        <v>3.3</v>
      </c>
      <c r="D263" s="43">
        <f t="shared" si="17"/>
        <v>0.7213890410958903</v>
      </c>
      <c r="E263" s="43">
        <f t="shared" si="18"/>
        <v>0.9041095890410958</v>
      </c>
      <c r="F263" s="59">
        <v>0.0006483755934196512</v>
      </c>
      <c r="G263" s="58">
        <v>0.00012246732835531854</v>
      </c>
      <c r="H263" s="60">
        <f aca="true" t="shared" si="19" ref="H263:H268">F263/G263</f>
        <v>5.294274008644146</v>
      </c>
      <c r="I263" s="28">
        <v>0.0030830931194385258</v>
      </c>
      <c r="J263" s="16">
        <v>7979</v>
      </c>
      <c r="K263" s="63"/>
      <c r="L263" s="63"/>
      <c r="M263" s="63"/>
    </row>
    <row r="264" spans="1:13" ht="12">
      <c r="A264" s="10" t="s">
        <v>795</v>
      </c>
      <c r="B264" s="58" t="s">
        <v>796</v>
      </c>
      <c r="C264" s="31">
        <v>3.8</v>
      </c>
      <c r="D264" s="43">
        <f t="shared" si="17"/>
        <v>0.8216328767123287</v>
      </c>
      <c r="E264" s="43">
        <f t="shared" si="18"/>
        <v>1.0410958904109588</v>
      </c>
      <c r="F264" s="59">
        <v>0.0007384735193678091</v>
      </c>
      <c r="G264" s="58">
        <v>9.55842562773218E-05</v>
      </c>
      <c r="H264" s="60">
        <f t="shared" si="19"/>
        <v>7.725890728544784</v>
      </c>
      <c r="I264" s="28">
        <v>0.002432843385707045</v>
      </c>
      <c r="J264" s="16">
        <v>7892</v>
      </c>
      <c r="K264" s="63"/>
      <c r="L264" s="63"/>
      <c r="M264" s="63"/>
    </row>
    <row r="265" spans="1:13" ht="12">
      <c r="A265" s="10" t="s">
        <v>571</v>
      </c>
      <c r="B265" s="58" t="s">
        <v>572</v>
      </c>
      <c r="C265" s="31">
        <v>4</v>
      </c>
      <c r="D265" s="43">
        <f t="shared" si="17"/>
        <v>0.8647671232876712</v>
      </c>
      <c r="E265" s="43">
        <f t="shared" si="18"/>
        <v>1.095890410958904</v>
      </c>
      <c r="F265" s="59">
        <v>0.000777242049421317</v>
      </c>
      <c r="G265" s="58">
        <v>9.209941360054445E-05</v>
      </c>
      <c r="H265" s="60">
        <f t="shared" si="19"/>
        <v>8.439163932057026</v>
      </c>
      <c r="I265" s="28">
        <v>0.0023444430363705484</v>
      </c>
      <c r="J265" s="16">
        <v>7891</v>
      </c>
      <c r="K265" s="63"/>
      <c r="L265" s="63"/>
      <c r="M265" s="63"/>
    </row>
    <row r="266" spans="1:13" ht="12">
      <c r="A266" s="10" t="s">
        <v>775</v>
      </c>
      <c r="B266" s="58" t="s">
        <v>776</v>
      </c>
      <c r="C266" s="31">
        <v>3.9</v>
      </c>
      <c r="D266" s="43">
        <f t="shared" si="17"/>
        <v>0.8385534246575342</v>
      </c>
      <c r="E266" s="43">
        <f t="shared" si="18"/>
        <v>1.0684931506849316</v>
      </c>
      <c r="F266" s="59">
        <v>0.0007536814996530267</v>
      </c>
      <c r="G266" s="58">
        <v>2.0411221392553092E-05</v>
      </c>
      <c r="H266" s="60">
        <f t="shared" si="19"/>
        <v>36.92486035784231</v>
      </c>
      <c r="I266" s="28">
        <v>0.0005224260958205911</v>
      </c>
      <c r="J266" s="16">
        <v>7848</v>
      </c>
      <c r="K266" s="63"/>
      <c r="L266" s="63"/>
      <c r="M266" s="63"/>
    </row>
    <row r="267" spans="1:13" ht="12">
      <c r="A267" s="10" t="s">
        <v>349</v>
      </c>
      <c r="B267" s="58" t="s">
        <v>350</v>
      </c>
      <c r="C267" s="31">
        <v>4.7</v>
      </c>
      <c r="D267" s="43">
        <f t="shared" si="17"/>
        <v>1.0074739726027397</v>
      </c>
      <c r="E267" s="43">
        <f t="shared" si="18"/>
        <v>1.2876712328767124</v>
      </c>
      <c r="F267" s="59">
        <v>0.0009055052095729377</v>
      </c>
      <c r="G267" s="58">
        <v>0.0005003238414516063</v>
      </c>
      <c r="H267" s="60">
        <f t="shared" si="19"/>
        <v>1.8098382178745773</v>
      </c>
      <c r="I267" s="28">
        <v>0.012845092024539876</v>
      </c>
      <c r="J267" s="16">
        <v>7824</v>
      </c>
      <c r="K267" s="63"/>
      <c r="L267" s="63"/>
      <c r="M267" s="63"/>
    </row>
    <row r="268" spans="1:13" ht="12">
      <c r="A268" s="10" t="s">
        <v>847</v>
      </c>
      <c r="B268" s="58" t="s">
        <v>848</v>
      </c>
      <c r="C268" s="31">
        <v>4</v>
      </c>
      <c r="D268" s="43">
        <f t="shared" si="17"/>
        <v>0.8521643835616439</v>
      </c>
      <c r="E268" s="43">
        <f t="shared" si="18"/>
        <v>1.095890410958904</v>
      </c>
      <c r="F268" s="59">
        <v>0.000765914862032716</v>
      </c>
      <c r="G268" s="58">
        <v>4.0822442785106184E-05</v>
      </c>
      <c r="H268" s="60">
        <f t="shared" si="19"/>
        <v>18.76210265183237</v>
      </c>
      <c r="I268" s="28">
        <v>0.0010545267489711933</v>
      </c>
      <c r="J268" s="16">
        <v>7776</v>
      </c>
      <c r="K268" s="63"/>
      <c r="L268" s="63"/>
      <c r="M268" s="63"/>
    </row>
    <row r="269" spans="1:13" ht="12">
      <c r="A269" s="10" t="s">
        <v>823</v>
      </c>
      <c r="B269" s="58" t="s">
        <v>824</v>
      </c>
      <c r="C269" s="31">
        <v>3</v>
      </c>
      <c r="D269" s="43">
        <f t="shared" si="17"/>
        <v>0.6386301369863013</v>
      </c>
      <c r="E269" s="43">
        <f t="shared" si="18"/>
        <v>0.821917808219178</v>
      </c>
      <c r="F269" s="59">
        <v>0.0005739929087571568</v>
      </c>
      <c r="G269" s="58">
        <v>0</v>
      </c>
      <c r="H269" s="60"/>
      <c r="I269" s="28">
        <v>0</v>
      </c>
      <c r="J269" s="16">
        <v>7770</v>
      </c>
      <c r="K269" s="63"/>
      <c r="L269" s="63"/>
      <c r="M269" s="63"/>
    </row>
    <row r="270" spans="1:13" ht="12">
      <c r="A270" s="10" t="s">
        <v>623</v>
      </c>
      <c r="B270" s="58" t="s">
        <v>624</v>
      </c>
      <c r="C270" s="31">
        <v>3.3</v>
      </c>
      <c r="D270" s="43">
        <f t="shared" si="17"/>
        <v>0.7013178082191781</v>
      </c>
      <c r="E270" s="43">
        <f t="shared" si="18"/>
        <v>0.9041095890410958</v>
      </c>
      <c r="F270" s="59">
        <v>0.0006303358162872834</v>
      </c>
      <c r="G270" s="58">
        <v>0</v>
      </c>
      <c r="H270" s="60"/>
      <c r="I270" s="28">
        <v>0</v>
      </c>
      <c r="J270" s="16">
        <v>7757</v>
      </c>
      <c r="K270" s="63"/>
      <c r="L270" s="63"/>
      <c r="M270" s="63"/>
    </row>
    <row r="271" spans="1:13" ht="12">
      <c r="A271" s="10" t="s">
        <v>391</v>
      </c>
      <c r="B271" s="58" t="s">
        <v>392</v>
      </c>
      <c r="C271" s="31">
        <v>3.2</v>
      </c>
      <c r="D271" s="43">
        <f t="shared" si="17"/>
        <v>0.6770849315068493</v>
      </c>
      <c r="E271" s="43">
        <f t="shared" si="18"/>
        <v>0.8767123287671232</v>
      </c>
      <c r="F271" s="59">
        <v>0.0006085556048846364</v>
      </c>
      <c r="G271" s="58">
        <v>0.0013775085266632783</v>
      </c>
      <c r="H271" s="60">
        <f aca="true" t="shared" si="20" ref="H271:H278">F271/G271</f>
        <v>0.4417799186758815</v>
      </c>
      <c r="I271" s="28">
        <v>0.035828046096076656</v>
      </c>
      <c r="J271" s="16">
        <v>7723</v>
      </c>
      <c r="K271" s="63"/>
      <c r="L271" s="63"/>
      <c r="M271" s="63"/>
    </row>
    <row r="272" spans="1:13" ht="12">
      <c r="A272" s="10" t="s">
        <v>533</v>
      </c>
      <c r="B272" s="58" t="s">
        <v>534</v>
      </c>
      <c r="C272" s="31">
        <v>3.4</v>
      </c>
      <c r="D272" s="43">
        <f t="shared" si="17"/>
        <v>0.701517808219178</v>
      </c>
      <c r="E272" s="43">
        <f t="shared" si="18"/>
        <v>0.9315068493150684</v>
      </c>
      <c r="F272" s="59">
        <v>0.0006305155738262764</v>
      </c>
      <c r="G272" s="58">
        <v>0.0003574452917037346</v>
      </c>
      <c r="H272" s="60">
        <f t="shared" si="20"/>
        <v>1.7639498643861666</v>
      </c>
      <c r="I272" s="28">
        <v>0.009533926437392112</v>
      </c>
      <c r="J272" s="16">
        <v>7531</v>
      </c>
      <c r="K272" s="63"/>
      <c r="L272" s="63"/>
      <c r="M272" s="63"/>
    </row>
    <row r="273" spans="1:13" ht="12">
      <c r="A273" s="10" t="s">
        <v>551</v>
      </c>
      <c r="B273" s="58" t="s">
        <v>552</v>
      </c>
      <c r="C273" s="31">
        <v>2</v>
      </c>
      <c r="D273" s="31">
        <f t="shared" si="17"/>
        <v>0.4103013698630137</v>
      </c>
      <c r="E273" s="43">
        <f t="shared" si="18"/>
        <v>0.547945205479452</v>
      </c>
      <c r="F273" s="59">
        <v>0.0003687738224601965</v>
      </c>
      <c r="G273" s="58">
        <v>0.0001329218563856506</v>
      </c>
      <c r="H273" s="60">
        <f t="shared" si="20"/>
        <v>2.7743655745392295</v>
      </c>
      <c r="I273" s="28">
        <v>0.0035657051282051277</v>
      </c>
      <c r="J273" s="16">
        <v>7488</v>
      </c>
      <c r="K273" s="63"/>
      <c r="L273" s="63"/>
      <c r="M273" s="63"/>
    </row>
    <row r="274" spans="1:13" ht="12">
      <c r="A274" s="10" t="s">
        <v>839</v>
      </c>
      <c r="B274" s="58" t="s">
        <v>840</v>
      </c>
      <c r="C274" s="31">
        <v>3.7</v>
      </c>
      <c r="D274" s="31">
        <f t="shared" si="17"/>
        <v>0.7549013698630137</v>
      </c>
      <c r="E274" s="43">
        <f t="shared" si="18"/>
        <v>1.0136986301369864</v>
      </c>
      <c r="F274" s="59">
        <v>0.0006784960621451662</v>
      </c>
      <c r="G274" s="58">
        <v>0.00041967462521761605</v>
      </c>
      <c r="H274" s="60">
        <f t="shared" si="20"/>
        <v>1.616719290077026</v>
      </c>
      <c r="I274" s="28">
        <v>0.011319994628709546</v>
      </c>
      <c r="J274" s="16">
        <v>7447</v>
      </c>
      <c r="K274" s="63"/>
      <c r="L274" s="63"/>
      <c r="M274" s="63"/>
    </row>
    <row r="275" spans="1:13" ht="12">
      <c r="A275" s="10" t="s">
        <v>685</v>
      </c>
      <c r="B275" s="58" t="s">
        <v>686</v>
      </c>
      <c r="C275" s="31">
        <v>2.6</v>
      </c>
      <c r="D275" s="31">
        <f t="shared" si="17"/>
        <v>0.5303287671232877</v>
      </c>
      <c r="E275" s="43">
        <f t="shared" si="18"/>
        <v>0.7123287671232876</v>
      </c>
      <c r="F275" s="59">
        <v>0.0004766529701764172</v>
      </c>
      <c r="G275" s="58">
        <v>0.0005615575056292655</v>
      </c>
      <c r="H275" s="60">
        <f t="shared" si="20"/>
        <v>0.8488052699826233</v>
      </c>
      <c r="I275" s="28">
        <v>0.015151108126259232</v>
      </c>
      <c r="J275" s="16">
        <v>7445</v>
      </c>
      <c r="K275" s="63"/>
      <c r="L275" s="63"/>
      <c r="M275" s="63"/>
    </row>
    <row r="276" spans="1:13" ht="12">
      <c r="A276" s="10" t="s">
        <v>443</v>
      </c>
      <c r="B276" s="58" t="s">
        <v>444</v>
      </c>
      <c r="C276" s="31">
        <v>4.5</v>
      </c>
      <c r="D276" s="31">
        <f t="shared" si="17"/>
        <v>0.8977808219178082</v>
      </c>
      <c r="E276" s="43">
        <f t="shared" si="18"/>
        <v>1.2328767123287672</v>
      </c>
      <c r="F276" s="59">
        <v>0.0008069143555153699</v>
      </c>
      <c r="G276" s="58">
        <v>0.0001911685125546436</v>
      </c>
      <c r="H276" s="60">
        <f t="shared" si="20"/>
        <v>4.2209584870035615</v>
      </c>
      <c r="I276" s="28">
        <v>0.005273276572370228</v>
      </c>
      <c r="J276" s="16">
        <v>7282</v>
      </c>
      <c r="K276" s="63"/>
      <c r="L276" s="63"/>
      <c r="M276" s="63"/>
    </row>
    <row r="277" spans="1:13" ht="12">
      <c r="A277" s="10" t="s">
        <v>573</v>
      </c>
      <c r="B277" s="58" t="s">
        <v>574</v>
      </c>
      <c r="C277" s="31">
        <v>2.2</v>
      </c>
      <c r="D277" s="31">
        <f t="shared" si="17"/>
        <v>0.423123287671233</v>
      </c>
      <c r="E277" s="43">
        <f t="shared" si="18"/>
        <v>0.6027397260273973</v>
      </c>
      <c r="F277" s="59">
        <v>0.00038029800441207774</v>
      </c>
      <c r="G277" s="58">
        <v>2.0411221392553092E-05</v>
      </c>
      <c r="H277" s="60">
        <f t="shared" si="20"/>
        <v>18.631810272305756</v>
      </c>
      <c r="I277" s="28">
        <v>0.000584045584045584</v>
      </c>
      <c r="J277" s="16">
        <v>7020</v>
      </c>
      <c r="K277" s="63"/>
      <c r="L277" s="63"/>
      <c r="M277" s="63"/>
    </row>
    <row r="278" spans="1:13" ht="12">
      <c r="A278" s="10" t="s">
        <v>869</v>
      </c>
      <c r="B278" s="58" t="s">
        <v>870</v>
      </c>
      <c r="C278" s="31">
        <v>5.5</v>
      </c>
      <c r="D278" s="31">
        <f t="shared" si="17"/>
        <v>1.0344520547945206</v>
      </c>
      <c r="E278" s="43">
        <f t="shared" si="18"/>
        <v>1.5068493150684932</v>
      </c>
      <c r="F278" s="59">
        <v>0.000929752777880667</v>
      </c>
      <c r="G278" s="58">
        <v>0.00023547579801652714</v>
      </c>
      <c r="H278" s="60">
        <f t="shared" si="20"/>
        <v>3.948400581767691</v>
      </c>
      <c r="I278" s="28">
        <v>0.006890021849963583</v>
      </c>
      <c r="J278" s="16">
        <v>6865</v>
      </c>
      <c r="K278" s="63"/>
      <c r="L278" s="63"/>
      <c r="M278" s="63"/>
    </row>
    <row r="279" spans="1:13" ht="12">
      <c r="A279" s="10" t="s">
        <v>797</v>
      </c>
      <c r="B279" s="58" t="s">
        <v>798</v>
      </c>
      <c r="C279" s="31">
        <v>4.8</v>
      </c>
      <c r="D279" s="31">
        <f t="shared" si="17"/>
        <v>0.9010849315068492</v>
      </c>
      <c r="E279" s="43">
        <f t="shared" si="18"/>
        <v>1.3150684931506849</v>
      </c>
      <c r="F279" s="59">
        <v>0.0008098840485568161</v>
      </c>
      <c r="G279" s="58">
        <v>0</v>
      </c>
      <c r="H279" s="60"/>
      <c r="I279" s="28">
        <v>0</v>
      </c>
      <c r="J279" s="16">
        <v>6852</v>
      </c>
      <c r="K279" s="63"/>
      <c r="L279" s="63"/>
      <c r="M279" s="63"/>
    </row>
    <row r="280" spans="1:13" ht="12">
      <c r="A280" s="10" t="s">
        <v>921</v>
      </c>
      <c r="B280" s="58" t="s">
        <v>922</v>
      </c>
      <c r="C280" s="31">
        <v>2.8</v>
      </c>
      <c r="D280" s="31">
        <f t="shared" si="17"/>
        <v>0.5243287671232877</v>
      </c>
      <c r="E280" s="43">
        <f t="shared" si="18"/>
        <v>0.7671232876712328</v>
      </c>
      <c r="F280" s="59">
        <v>0.0004712602440066267</v>
      </c>
      <c r="G280" s="58">
        <v>0</v>
      </c>
      <c r="H280" s="60"/>
      <c r="I280" s="28">
        <v>0</v>
      </c>
      <c r="J280" s="16">
        <v>6835</v>
      </c>
      <c r="K280" s="63"/>
      <c r="L280" s="63"/>
      <c r="M280" s="63"/>
    </row>
    <row r="281" spans="1:13" ht="12">
      <c r="A281" s="10" t="s">
        <v>809</v>
      </c>
      <c r="B281" s="58" t="s">
        <v>810</v>
      </c>
      <c r="C281" s="31">
        <v>3.3</v>
      </c>
      <c r="D281" s="31">
        <f t="shared" si="17"/>
        <v>0.6086465753424657</v>
      </c>
      <c r="E281" s="43">
        <f t="shared" si="18"/>
        <v>0.9041095890410958</v>
      </c>
      <c r="F281" s="59">
        <v>0.0005470440525004502</v>
      </c>
      <c r="G281" s="58">
        <v>0</v>
      </c>
      <c r="H281" s="60"/>
      <c r="I281" s="28">
        <v>0</v>
      </c>
      <c r="J281" s="16">
        <v>6732</v>
      </c>
      <c r="K281" s="63"/>
      <c r="L281" s="63"/>
      <c r="M281" s="63"/>
    </row>
    <row r="282" spans="1:13" ht="12">
      <c r="A282" s="10" t="s">
        <v>907</v>
      </c>
      <c r="B282" s="58" t="s">
        <v>908</v>
      </c>
      <c r="C282" s="31">
        <v>4.4</v>
      </c>
      <c r="D282" s="31">
        <f t="shared" si="17"/>
        <v>0.8056219178082192</v>
      </c>
      <c r="E282" s="43">
        <f t="shared" si="18"/>
        <v>1.2054794520547947</v>
      </c>
      <c r="F282" s="59">
        <v>0.0007240830665202038</v>
      </c>
      <c r="G282" s="58">
        <v>4.0822442785106184E-05</v>
      </c>
      <c r="H282" s="60">
        <f aca="true" t="shared" si="21" ref="H282:H287">F282/G282</f>
        <v>17.737377215073984</v>
      </c>
      <c r="I282" s="28">
        <v>0.0012269938650306747</v>
      </c>
      <c r="J282" s="16">
        <v>6683</v>
      </c>
      <c r="K282" s="63"/>
      <c r="L282" s="63"/>
      <c r="M282" s="63"/>
    </row>
    <row r="283" spans="1:13" ht="12">
      <c r="A283" s="10" t="s">
        <v>687</v>
      </c>
      <c r="B283" s="58" t="s">
        <v>688</v>
      </c>
      <c r="C283" s="31">
        <v>2.5</v>
      </c>
      <c r="D283" s="31">
        <f t="shared" si="17"/>
        <v>0.45287671232876714</v>
      </c>
      <c r="E283" s="43">
        <f t="shared" si="18"/>
        <v>0.684931506849315</v>
      </c>
      <c r="F283" s="59">
        <v>0.00040704001637734035</v>
      </c>
      <c r="G283" s="58">
        <v>0.00016677461381720208</v>
      </c>
      <c r="H283" s="60">
        <f t="shared" si="21"/>
        <v>2.440659324946708</v>
      </c>
      <c r="I283" s="28">
        <v>0.0050665456745311544</v>
      </c>
      <c r="J283" s="16">
        <v>6612</v>
      </c>
      <c r="K283" s="63"/>
      <c r="L283" s="63"/>
      <c r="M283" s="63"/>
    </row>
    <row r="284" spans="1:13" ht="12">
      <c r="A284" s="10" t="s">
        <v>859</v>
      </c>
      <c r="B284" s="58" t="s">
        <v>860</v>
      </c>
      <c r="C284" s="31">
        <v>2.8</v>
      </c>
      <c r="D284" s="31">
        <f t="shared" si="17"/>
        <v>0.5051506849315068</v>
      </c>
      <c r="E284" s="43">
        <f t="shared" si="18"/>
        <v>0.7671232876712328</v>
      </c>
      <c r="F284" s="59">
        <v>0.000454023219719625</v>
      </c>
      <c r="G284" s="58">
        <v>0.00011599547766987489</v>
      </c>
      <c r="H284" s="60">
        <f t="shared" si="21"/>
        <v>3.914145868787944</v>
      </c>
      <c r="I284" s="28">
        <v>0.003538344722854973</v>
      </c>
      <c r="J284" s="16">
        <v>6585</v>
      </c>
      <c r="K284" s="63"/>
      <c r="L284" s="63"/>
      <c r="M284" s="63"/>
    </row>
    <row r="285" spans="1:13" ht="12">
      <c r="A285" s="10" t="s">
        <v>757</v>
      </c>
      <c r="B285" s="58" t="s">
        <v>758</v>
      </c>
      <c r="C285" s="31">
        <v>2.9</v>
      </c>
      <c r="D285" s="31">
        <f t="shared" si="17"/>
        <v>0.517868493150685</v>
      </c>
      <c r="E285" s="43">
        <f t="shared" si="18"/>
        <v>0.7945205479452054</v>
      </c>
      <c r="F285" s="59">
        <v>0.0004654538292539482</v>
      </c>
      <c r="G285" s="58">
        <v>2.0411221392553092E-05</v>
      </c>
      <c r="H285" s="60">
        <f t="shared" si="21"/>
        <v>22.80382052118479</v>
      </c>
      <c r="I285" s="28">
        <v>0.0006290273089904878</v>
      </c>
      <c r="J285" s="16">
        <v>6518</v>
      </c>
      <c r="K285" s="63"/>
      <c r="L285" s="63"/>
      <c r="M285" s="63"/>
    </row>
    <row r="286" spans="1:13" ht="12">
      <c r="A286" s="10" t="s">
        <v>467</v>
      </c>
      <c r="B286" s="58" t="s">
        <v>468</v>
      </c>
      <c r="C286" s="31"/>
      <c r="D286" s="31">
        <f t="shared" si="17"/>
        <v>0</v>
      </c>
      <c r="E286" s="43">
        <f t="shared" si="18"/>
        <v>0</v>
      </c>
      <c r="F286" s="59">
        <v>0</v>
      </c>
      <c r="G286" s="58">
        <v>4.0822442785106184E-05</v>
      </c>
      <c r="H286" s="60">
        <f t="shared" si="21"/>
        <v>0</v>
      </c>
      <c r="I286" s="28">
        <v>0.0012750738609858497</v>
      </c>
      <c r="J286" s="16">
        <v>6431</v>
      </c>
      <c r="K286" s="63"/>
      <c r="L286" s="63"/>
      <c r="M286" s="63"/>
    </row>
    <row r="287" spans="1:13" ht="12">
      <c r="A287" s="10" t="s">
        <v>819</v>
      </c>
      <c r="B287" s="58" t="s">
        <v>820</v>
      </c>
      <c r="C287" s="31">
        <v>3.7</v>
      </c>
      <c r="D287" s="31">
        <f t="shared" si="17"/>
        <v>0.6514027397260274</v>
      </c>
      <c r="E287" s="43">
        <f t="shared" si="18"/>
        <v>1.0136986301369864</v>
      </c>
      <c r="F287" s="59">
        <v>0.0005854727669323</v>
      </c>
      <c r="G287" s="58">
        <v>0.0001433763844159827</v>
      </c>
      <c r="H287" s="60">
        <f t="shared" si="21"/>
        <v>4.083467227306055</v>
      </c>
      <c r="I287" s="28">
        <v>0.004481792717086834</v>
      </c>
      <c r="J287" s="16">
        <v>6426</v>
      </c>
      <c r="K287" s="63"/>
      <c r="L287" s="63"/>
      <c r="M287" s="63"/>
    </row>
    <row r="288" spans="1:13" ht="12">
      <c r="A288" s="10" t="s">
        <v>821</v>
      </c>
      <c r="B288" s="58" t="s">
        <v>822</v>
      </c>
      <c r="C288" s="31">
        <v>2.7</v>
      </c>
      <c r="D288" s="31">
        <f t="shared" si="17"/>
        <v>0.47505205479452056</v>
      </c>
      <c r="E288" s="43">
        <f t="shared" si="18"/>
        <v>0.7397260273972602</v>
      </c>
      <c r="F288" s="59">
        <v>0.0004269709413171963</v>
      </c>
      <c r="G288" s="58">
        <v>0</v>
      </c>
      <c r="H288" s="60"/>
      <c r="I288" s="28">
        <v>0</v>
      </c>
      <c r="J288" s="16">
        <v>6422</v>
      </c>
      <c r="K288" s="63"/>
      <c r="L288" s="63"/>
      <c r="M288" s="63"/>
    </row>
    <row r="289" spans="1:13" ht="12">
      <c r="A289" s="10" t="s">
        <v>543</v>
      </c>
      <c r="B289" s="58" t="s">
        <v>544</v>
      </c>
      <c r="C289" s="31">
        <v>2.7</v>
      </c>
      <c r="D289" s="31">
        <f t="shared" si="17"/>
        <v>0.45478356164383565</v>
      </c>
      <c r="E289" s="43">
        <f t="shared" si="18"/>
        <v>0.7397260273972602</v>
      </c>
      <c r="F289" s="59">
        <v>0.00040875386907787654</v>
      </c>
      <c r="G289" s="58">
        <v>2.389606406933045E-05</v>
      </c>
      <c r="H289" s="60">
        <f>F289/G289</f>
        <v>17.105489334642947</v>
      </c>
      <c r="I289" s="28">
        <v>0.0007807417046193884</v>
      </c>
      <c r="J289" s="16">
        <v>6148</v>
      </c>
      <c r="K289" s="63"/>
      <c r="L289" s="63"/>
      <c r="M289" s="63"/>
    </row>
    <row r="290" spans="1:13" ht="12">
      <c r="A290" s="10" t="s">
        <v>813</v>
      </c>
      <c r="B290" s="58" t="s">
        <v>814</v>
      </c>
      <c r="C290" s="31">
        <v>4.6</v>
      </c>
      <c r="D290" s="31">
        <f t="shared" si="17"/>
        <v>0.7688931506849314</v>
      </c>
      <c r="E290" s="43">
        <f t="shared" si="18"/>
        <v>1.2602739726027397</v>
      </c>
      <c r="F290" s="59">
        <v>0.0006910717025785544</v>
      </c>
      <c r="G290" s="58">
        <v>2.0411221392553092E-05</v>
      </c>
      <c r="H290" s="60">
        <f>F290/G290</f>
        <v>33.857439948727794</v>
      </c>
      <c r="I290" s="28">
        <v>0.0006720209801671856</v>
      </c>
      <c r="J290" s="16">
        <v>6101</v>
      </c>
      <c r="K290" s="63"/>
      <c r="L290" s="63"/>
      <c r="M290" s="63"/>
    </row>
    <row r="291" spans="1:13" ht="12">
      <c r="A291" s="10" t="s">
        <v>753</v>
      </c>
      <c r="B291" s="58" t="s">
        <v>754</v>
      </c>
      <c r="C291" s="31">
        <v>4.4</v>
      </c>
      <c r="D291" s="31">
        <f t="shared" si="17"/>
        <v>0.7316054794520548</v>
      </c>
      <c r="E291" s="43">
        <f t="shared" si="18"/>
        <v>1.2054794520547947</v>
      </c>
      <c r="F291" s="59">
        <v>0.0006575580025005412</v>
      </c>
      <c r="G291" s="58">
        <v>0</v>
      </c>
      <c r="H291" s="60"/>
      <c r="I291" s="28">
        <v>0</v>
      </c>
      <c r="J291" s="16">
        <v>6069</v>
      </c>
      <c r="K291" s="63"/>
      <c r="L291" s="63"/>
      <c r="M291" s="63"/>
    </row>
    <row r="292" spans="1:13" ht="12">
      <c r="A292" s="10" t="s">
        <v>815</v>
      </c>
      <c r="B292" s="58" t="s">
        <v>816</v>
      </c>
      <c r="C292" s="31">
        <v>3</v>
      </c>
      <c r="D292" s="31">
        <f t="shared" si="17"/>
        <v>0.4873150684931507</v>
      </c>
      <c r="E292" s="43">
        <f t="shared" si="18"/>
        <v>0.821917808219178</v>
      </c>
      <c r="F292" s="59">
        <v>0.0004379927871327134</v>
      </c>
      <c r="G292" s="58">
        <v>0</v>
      </c>
      <c r="H292" s="60"/>
      <c r="I292" s="28">
        <v>0</v>
      </c>
      <c r="J292" s="16">
        <v>5929</v>
      </c>
      <c r="K292" s="63"/>
      <c r="L292" s="63"/>
      <c r="M292" s="63"/>
    </row>
    <row r="293" spans="1:13" ht="12">
      <c r="A293" s="10" t="s">
        <v>525</v>
      </c>
      <c r="B293" s="58" t="s">
        <v>526</v>
      </c>
      <c r="C293" s="31">
        <v>4.2</v>
      </c>
      <c r="D293" s="31">
        <f t="shared" si="17"/>
        <v>0.669813698630137</v>
      </c>
      <c r="E293" s="43">
        <f t="shared" si="18"/>
        <v>1.1506849315068493</v>
      </c>
      <c r="F293" s="59">
        <v>0.0006020203102478217</v>
      </c>
      <c r="G293" s="58">
        <v>2.0411221392553092E-05</v>
      </c>
      <c r="H293" s="60">
        <f aca="true" t="shared" si="22" ref="H293:H300">F293/G293</f>
        <v>29.494575492060708</v>
      </c>
      <c r="I293" s="28">
        <v>0.0007043463322453186</v>
      </c>
      <c r="J293" s="16">
        <v>5821</v>
      </c>
      <c r="K293" s="63"/>
      <c r="L293" s="63"/>
      <c r="M293" s="63"/>
    </row>
    <row r="294" spans="1:13" ht="12">
      <c r="A294" s="10" t="s">
        <v>785</v>
      </c>
      <c r="B294" s="58" t="s">
        <v>786</v>
      </c>
      <c r="C294" s="31">
        <v>3.8</v>
      </c>
      <c r="D294" s="31">
        <f t="shared" si="17"/>
        <v>0.6051890410958903</v>
      </c>
      <c r="E294" s="43">
        <f t="shared" si="18"/>
        <v>1.0410958904109588</v>
      </c>
      <c r="F294" s="59">
        <v>0.0005439364632647078</v>
      </c>
      <c r="G294" s="58">
        <v>0.00019067067788653254</v>
      </c>
      <c r="H294" s="60">
        <f t="shared" si="22"/>
        <v>2.8527536026719456</v>
      </c>
      <c r="I294" s="28">
        <v>0.006588680543609151</v>
      </c>
      <c r="J294" s="16">
        <v>5813</v>
      </c>
      <c r="K294" s="63"/>
      <c r="L294" s="63"/>
      <c r="M294" s="63"/>
    </row>
    <row r="295" spans="1:13" ht="12">
      <c r="A295" s="10" t="s">
        <v>537</v>
      </c>
      <c r="B295" s="58" t="s">
        <v>538</v>
      </c>
      <c r="C295" s="31">
        <v>3.4</v>
      </c>
      <c r="D295" s="31">
        <f t="shared" si="17"/>
        <v>0.5360821917808218</v>
      </c>
      <c r="E295" s="43">
        <f t="shared" si="18"/>
        <v>0.9315068493150684</v>
      </c>
      <c r="F295" s="59">
        <v>0.0004818240774625177</v>
      </c>
      <c r="G295" s="58">
        <v>6.123366417765927E-05</v>
      </c>
      <c r="H295" s="60">
        <f t="shared" si="22"/>
        <v>7.868614167275462</v>
      </c>
      <c r="I295" s="28">
        <v>0.0021372719374456992</v>
      </c>
      <c r="J295" s="16">
        <v>5755</v>
      </c>
      <c r="K295" s="63"/>
      <c r="L295" s="63"/>
      <c r="M295" s="63"/>
    </row>
    <row r="296" spans="1:13" ht="12">
      <c r="A296" s="10" t="s">
        <v>639</v>
      </c>
      <c r="B296" s="58" t="s">
        <v>640</v>
      </c>
      <c r="C296" s="31">
        <v>3.2</v>
      </c>
      <c r="D296" s="31">
        <f t="shared" si="17"/>
        <v>0.474827397260274</v>
      </c>
      <c r="E296" s="43">
        <f t="shared" si="18"/>
        <v>0.8767123287671232</v>
      </c>
      <c r="F296" s="59">
        <v>0.0004267690218898343</v>
      </c>
      <c r="G296" s="58">
        <v>4.0822442785106184E-05</v>
      </c>
      <c r="H296" s="60">
        <f t="shared" si="22"/>
        <v>10.454274481720589</v>
      </c>
      <c r="I296" s="28">
        <v>0.0015140324963072377</v>
      </c>
      <c r="J296" s="16">
        <v>5416</v>
      </c>
      <c r="K296" s="63"/>
      <c r="L296" s="63"/>
      <c r="M296" s="63"/>
    </row>
    <row r="297" spans="1:13" ht="12">
      <c r="A297" s="10" t="s">
        <v>579</v>
      </c>
      <c r="B297" s="58" t="s">
        <v>580</v>
      </c>
      <c r="C297" s="31">
        <v>1.6</v>
      </c>
      <c r="D297" s="31">
        <f t="shared" si="17"/>
        <v>0.22627945205479455</v>
      </c>
      <c r="E297" s="43">
        <f t="shared" si="18"/>
        <v>0.4383561643835616</v>
      </c>
      <c r="F297" s="59">
        <v>0.0002033771871302922</v>
      </c>
      <c r="G297" s="58">
        <v>4.0822442785106184E-05</v>
      </c>
      <c r="H297" s="60">
        <f t="shared" si="22"/>
        <v>4.981994541602814</v>
      </c>
      <c r="I297" s="28">
        <v>0.001588531576908175</v>
      </c>
      <c r="J297" s="16">
        <v>5162</v>
      </c>
      <c r="K297" s="63"/>
      <c r="L297" s="63"/>
      <c r="M297" s="63"/>
    </row>
    <row r="298" spans="1:13" ht="12">
      <c r="A298" s="10" t="s">
        <v>689</v>
      </c>
      <c r="B298" s="58" t="s">
        <v>690</v>
      </c>
      <c r="C298" s="31">
        <v>2.5</v>
      </c>
      <c r="D298" s="31">
        <f t="shared" si="17"/>
        <v>0.3491095890410959</v>
      </c>
      <c r="E298" s="43">
        <f t="shared" si="18"/>
        <v>0.684931506849315</v>
      </c>
      <c r="F298" s="59">
        <v>0.00031377540282445605</v>
      </c>
      <c r="G298" s="58">
        <v>2.0411221392553092E-05</v>
      </c>
      <c r="H298" s="60">
        <f t="shared" si="22"/>
        <v>15.372691167758097</v>
      </c>
      <c r="I298" s="28">
        <v>0.000804394742005101</v>
      </c>
      <c r="J298" s="16">
        <v>5097</v>
      </c>
      <c r="K298" s="63"/>
      <c r="L298" s="63"/>
      <c r="M298" s="63"/>
    </row>
    <row r="299" spans="1:13" ht="12">
      <c r="A299" s="10" t="s">
        <v>699</v>
      </c>
      <c r="B299" s="58" t="s">
        <v>700</v>
      </c>
      <c r="C299" s="31">
        <v>3.1</v>
      </c>
      <c r="D299" s="31">
        <f t="shared" si="17"/>
        <v>0.4159945205479453</v>
      </c>
      <c r="E299" s="43">
        <f t="shared" si="18"/>
        <v>0.8493150684931506</v>
      </c>
      <c r="F299" s="59">
        <v>0.0003738907562413951</v>
      </c>
      <c r="G299" s="58">
        <v>4.4307285461883536E-05</v>
      </c>
      <c r="H299" s="60">
        <f t="shared" si="22"/>
        <v>8.438584136756564</v>
      </c>
      <c r="I299" s="28">
        <v>0.0018170681910984073</v>
      </c>
      <c r="J299" s="16">
        <v>4898</v>
      </c>
      <c r="K299" s="63"/>
      <c r="L299" s="63"/>
      <c r="M299" s="63"/>
    </row>
    <row r="300" spans="1:13" ht="12">
      <c r="A300" s="10" t="s">
        <v>505</v>
      </c>
      <c r="B300" s="58" t="s">
        <v>506</v>
      </c>
      <c r="C300" s="31">
        <v>12.4</v>
      </c>
      <c r="D300" s="31">
        <f t="shared" si="17"/>
        <v>1.6466520547945207</v>
      </c>
      <c r="E300" s="43">
        <f t="shared" si="18"/>
        <v>3.3972602739726026</v>
      </c>
      <c r="F300" s="59">
        <v>0.0014799906047382946</v>
      </c>
      <c r="G300" s="58">
        <v>0.0009085482693026682</v>
      </c>
      <c r="H300" s="60">
        <f t="shared" si="22"/>
        <v>1.628961998765593</v>
      </c>
      <c r="I300" s="28">
        <v>0.03765215597276666</v>
      </c>
      <c r="J300" s="16">
        <v>4847</v>
      </c>
      <c r="K300" s="63"/>
      <c r="L300" s="63"/>
      <c r="M300" s="63"/>
    </row>
    <row r="301" spans="1:13" ht="12">
      <c r="A301" s="10" t="s">
        <v>509</v>
      </c>
      <c r="B301" s="58" t="s">
        <v>510</v>
      </c>
      <c r="C301" s="31">
        <v>5.6</v>
      </c>
      <c r="D301" s="31">
        <f t="shared" si="17"/>
        <v>0.7299945205479451</v>
      </c>
      <c r="E301" s="43">
        <f t="shared" si="18"/>
        <v>1.5342465753424657</v>
      </c>
      <c r="F301" s="59">
        <v>0.000656110092460433</v>
      </c>
      <c r="G301" s="58">
        <v>0</v>
      </c>
      <c r="H301" s="60"/>
      <c r="I301" s="28">
        <v>0</v>
      </c>
      <c r="J301" s="16">
        <v>4758</v>
      </c>
      <c r="K301" s="63"/>
      <c r="L301" s="63"/>
      <c r="M301" s="63"/>
    </row>
    <row r="302" spans="1:13" ht="12">
      <c r="A302" s="10" t="s">
        <v>489</v>
      </c>
      <c r="B302" s="58" t="s">
        <v>490</v>
      </c>
      <c r="C302" s="32"/>
      <c r="D302" s="31">
        <f t="shared" si="17"/>
        <v>0</v>
      </c>
      <c r="E302" s="43">
        <f t="shared" si="18"/>
        <v>0</v>
      </c>
      <c r="F302" s="59">
        <v>0</v>
      </c>
      <c r="G302" s="58">
        <v>8.164488557021237E-05</v>
      </c>
      <c r="H302" s="60">
        <f>F302/G302</f>
        <v>0</v>
      </c>
      <c r="I302" s="28">
        <v>0.0037727168161950765</v>
      </c>
      <c r="J302" s="16">
        <v>4347</v>
      </c>
      <c r="K302" s="63"/>
      <c r="L302" s="63"/>
      <c r="M302" s="63"/>
    </row>
    <row r="303" spans="1:13" ht="12">
      <c r="A303" s="10" t="s">
        <v>925</v>
      </c>
      <c r="B303" s="58" t="s">
        <v>926</v>
      </c>
      <c r="C303" s="31">
        <v>9.2</v>
      </c>
      <c r="D303" s="31">
        <f t="shared" si="17"/>
        <v>1.0682082191780822</v>
      </c>
      <c r="E303" s="43">
        <f t="shared" si="18"/>
        <v>2.5205479452054793</v>
      </c>
      <c r="F303" s="59">
        <v>0.000960092403057831</v>
      </c>
      <c r="G303" s="58">
        <v>0</v>
      </c>
      <c r="H303" s="60"/>
      <c r="I303" s="28">
        <v>0</v>
      </c>
      <c r="J303" s="16">
        <v>4238</v>
      </c>
      <c r="K303" s="63"/>
      <c r="L303" s="63"/>
      <c r="M303" s="63"/>
    </row>
    <row r="304" spans="1:13" ht="12">
      <c r="A304" s="10" t="s">
        <v>625</v>
      </c>
      <c r="B304" s="58" t="s">
        <v>626</v>
      </c>
      <c r="C304" s="31">
        <v>3</v>
      </c>
      <c r="D304" s="31">
        <f t="shared" si="17"/>
        <v>0.29761643835616436</v>
      </c>
      <c r="E304" s="43">
        <f t="shared" si="18"/>
        <v>0.821917808219178</v>
      </c>
      <c r="F304" s="59">
        <v>0.0002674939926138565</v>
      </c>
      <c r="G304" s="58">
        <v>2.0411221392553092E-05</v>
      </c>
      <c r="H304" s="60">
        <f>F304/G304</f>
        <v>13.10524184071856</v>
      </c>
      <c r="I304" s="28">
        <v>0.0011322838994752829</v>
      </c>
      <c r="J304" s="16">
        <v>3621</v>
      </c>
      <c r="K304" s="63"/>
      <c r="L304" s="63"/>
      <c r="M304" s="63"/>
    </row>
    <row r="305" spans="1:13" ht="12">
      <c r="A305" s="10" t="s">
        <v>609</v>
      </c>
      <c r="B305" s="58" t="s">
        <v>610</v>
      </c>
      <c r="C305" s="31">
        <v>2.7</v>
      </c>
      <c r="D305" s="31">
        <f t="shared" si="17"/>
        <v>0.24455342465753424</v>
      </c>
      <c r="E305" s="43">
        <f t="shared" si="18"/>
        <v>0.7397260273972602</v>
      </c>
      <c r="F305" s="59">
        <v>0.00021980160884376378</v>
      </c>
      <c r="G305" s="58">
        <v>0</v>
      </c>
      <c r="H305" s="60"/>
      <c r="I305" s="28">
        <v>0</v>
      </c>
      <c r="J305" s="16">
        <v>3306</v>
      </c>
      <c r="K305" s="63"/>
      <c r="L305" s="63"/>
      <c r="M305" s="63"/>
    </row>
    <row r="306" spans="1:13" ht="12">
      <c r="A306" s="10" t="s">
        <v>597</v>
      </c>
      <c r="B306" s="58" t="s">
        <v>598</v>
      </c>
      <c r="C306" s="31">
        <v>2.5</v>
      </c>
      <c r="D306" s="31">
        <f t="shared" si="17"/>
        <v>0.18897260273972602</v>
      </c>
      <c r="E306" s="43">
        <f t="shared" si="18"/>
        <v>0.684931506849315</v>
      </c>
      <c r="F306" s="59">
        <v>0.0001698462500279918</v>
      </c>
      <c r="G306" s="58">
        <v>0</v>
      </c>
      <c r="H306" s="60"/>
      <c r="I306" s="28">
        <v>0</v>
      </c>
      <c r="J306" s="16">
        <v>2759</v>
      </c>
      <c r="K306" s="63"/>
      <c r="L306" s="63"/>
      <c r="M306" s="63"/>
    </row>
    <row r="307" spans="1:13" ht="12">
      <c r="A307" s="10" t="s">
        <v>399</v>
      </c>
      <c r="B307" s="58" t="s">
        <v>400</v>
      </c>
      <c r="C307" s="31">
        <v>6.3</v>
      </c>
      <c r="D307" s="31">
        <f t="shared" si="17"/>
        <v>0.3928438356164384</v>
      </c>
      <c r="E307" s="43">
        <f t="shared" si="18"/>
        <v>1.726027397260274</v>
      </c>
      <c r="F307" s="59">
        <v>0.00035308320549494297</v>
      </c>
      <c r="G307" s="58">
        <v>0</v>
      </c>
      <c r="H307" s="60"/>
      <c r="I307" s="28">
        <v>0</v>
      </c>
      <c r="J307" s="16">
        <v>2276</v>
      </c>
      <c r="K307" s="63"/>
      <c r="L307" s="63"/>
      <c r="M307" s="63"/>
    </row>
    <row r="308" spans="1:13" ht="12">
      <c r="A308" s="10" t="s">
        <v>649</v>
      </c>
      <c r="B308" s="58" t="s">
        <v>650</v>
      </c>
      <c r="C308" s="31">
        <v>6.8</v>
      </c>
      <c r="D308" s="31">
        <f t="shared" si="17"/>
        <v>0.38005479452054797</v>
      </c>
      <c r="E308" s="43">
        <f t="shared" si="18"/>
        <v>1.8630136986301369</v>
      </c>
      <c r="F308" s="59">
        <v>0.00034158857272755384</v>
      </c>
      <c r="G308" s="58">
        <v>0</v>
      </c>
      <c r="H308" s="60"/>
      <c r="I308" s="28">
        <v>0</v>
      </c>
      <c r="J308" s="16">
        <v>2040</v>
      </c>
      <c r="K308" s="63"/>
      <c r="L308" s="63"/>
      <c r="M308" s="63"/>
    </row>
    <row r="309" spans="1:13" ht="12">
      <c r="A309" s="10" t="s">
        <v>455</v>
      </c>
      <c r="B309" s="58" t="s">
        <v>456</v>
      </c>
      <c r="C309" s="31">
        <v>3.1</v>
      </c>
      <c r="D309" s="31">
        <f t="shared" si="17"/>
        <v>0.17105205479452057</v>
      </c>
      <c r="E309" s="43">
        <f t="shared" si="18"/>
        <v>0.8493150684931506</v>
      </c>
      <c r="F309" s="59">
        <v>0.00015373948204780923</v>
      </c>
      <c r="G309" s="58">
        <v>0</v>
      </c>
      <c r="H309" s="60"/>
      <c r="I309" s="28">
        <v>0</v>
      </c>
      <c r="J309" s="16">
        <v>2014</v>
      </c>
      <c r="K309" s="63"/>
      <c r="L309" s="63"/>
      <c r="M309" s="63"/>
    </row>
    <row r="310" spans="1:13" ht="12">
      <c r="A310" s="10" t="s">
        <v>817</v>
      </c>
      <c r="B310" s="58" t="s">
        <v>818</v>
      </c>
      <c r="C310" s="31">
        <v>3.8</v>
      </c>
      <c r="D310" s="31">
        <f t="shared" si="17"/>
        <v>0.2056164383561644</v>
      </c>
      <c r="E310" s="43">
        <f t="shared" si="18"/>
        <v>1.0410958904109588</v>
      </c>
      <c r="F310" s="59">
        <v>0.0001848055246770683</v>
      </c>
      <c r="G310" s="58">
        <v>0</v>
      </c>
      <c r="H310" s="60"/>
      <c r="I310" s="28">
        <v>0</v>
      </c>
      <c r="J310" s="16">
        <v>1975</v>
      </c>
      <c r="K310" s="63"/>
      <c r="L310" s="63"/>
      <c r="M310" s="63"/>
    </row>
    <row r="311" spans="1:13" ht="12">
      <c r="A311" s="10" t="s">
        <v>613</v>
      </c>
      <c r="B311" s="58" t="s">
        <v>614</v>
      </c>
      <c r="C311" s="31">
        <v>2.9</v>
      </c>
      <c r="D311" s="31">
        <f t="shared" si="17"/>
        <v>0.07754520547945207</v>
      </c>
      <c r="E311" s="43">
        <f t="shared" si="18"/>
        <v>0.7945205479452054</v>
      </c>
      <c r="F311" s="59">
        <v>6.96966764884709E-05</v>
      </c>
      <c r="G311" s="58">
        <v>0.00012246732835531854</v>
      </c>
      <c r="H311" s="60">
        <f>F311/G311</f>
        <v>0.5691042453890854</v>
      </c>
      <c r="I311" s="28">
        <v>0.025204918032786884</v>
      </c>
      <c r="J311" s="16">
        <v>976</v>
      </c>
      <c r="K311" s="63"/>
      <c r="L311" s="63"/>
      <c r="M311" s="63"/>
    </row>
    <row r="312" spans="1:13" ht="12">
      <c r="A312" s="37" t="s">
        <v>909</v>
      </c>
      <c r="B312" s="61" t="s">
        <v>910</v>
      </c>
      <c r="C312" s="33">
        <v>1.9</v>
      </c>
      <c r="D312" s="33">
        <f t="shared" si="17"/>
        <v>0.004476712328767124</v>
      </c>
      <c r="E312" s="52">
        <f t="shared" si="18"/>
        <v>0.5205479452054794</v>
      </c>
      <c r="F312" s="62">
        <v>4.023613954994399E-06</v>
      </c>
      <c r="G312" s="61">
        <v>0</v>
      </c>
      <c r="H312" s="67"/>
      <c r="I312" s="34">
        <v>0</v>
      </c>
      <c r="J312" s="36">
        <v>86</v>
      </c>
      <c r="K312" s="63"/>
      <c r="L312" s="63"/>
      <c r="M312" s="63"/>
    </row>
    <row r="313" spans="1:13" ht="12">
      <c r="A313" s="25"/>
      <c r="B313" s="63"/>
      <c r="G313" s="63"/>
      <c r="H313" s="63"/>
      <c r="I313" s="63"/>
      <c r="J313" s="24"/>
      <c r="K313" s="63"/>
      <c r="L313" s="63"/>
      <c r="M313" s="63"/>
    </row>
    <row r="314" spans="1:13" ht="12">
      <c r="A314" s="68"/>
      <c r="B314" s="69"/>
      <c r="C314" s="26"/>
      <c r="D314" s="26"/>
      <c r="E314" s="26"/>
      <c r="F314" s="26"/>
      <c r="G314" s="26"/>
      <c r="H314" s="26"/>
      <c r="I314" s="26"/>
      <c r="J314" s="26"/>
      <c r="K314" s="63"/>
      <c r="L314" s="63"/>
      <c r="M314" s="63"/>
    </row>
    <row r="315" spans="1:13" ht="12">
      <c r="A315" s="64"/>
      <c r="B315" s="63"/>
      <c r="G315" s="63"/>
      <c r="H315" s="63"/>
      <c r="I315" s="63"/>
      <c r="J315" s="63"/>
      <c r="K315" s="63"/>
      <c r="L315" s="63"/>
      <c r="M315" s="63"/>
    </row>
    <row r="316" spans="1:13" ht="12">
      <c r="A316" s="64"/>
      <c r="B316" s="63"/>
      <c r="G316" s="63"/>
      <c r="H316" s="63"/>
      <c r="I316" s="63"/>
      <c r="J316" s="63"/>
      <c r="K316" s="63"/>
      <c r="L316" s="63"/>
      <c r="M316" s="63"/>
    </row>
    <row r="317" spans="1:13" ht="12">
      <c r="A317" s="64"/>
      <c r="B317" s="63"/>
      <c r="G317" s="63"/>
      <c r="H317" s="63"/>
      <c r="I317" s="63"/>
      <c r="J317" s="63"/>
      <c r="K317" s="63"/>
      <c r="L317" s="63"/>
      <c r="M317" s="63"/>
    </row>
    <row r="318" spans="1:13" ht="12">
      <c r="A318" s="64"/>
      <c r="B318" s="63"/>
      <c r="G318" s="63"/>
      <c r="H318" s="63"/>
      <c r="I318" s="63"/>
      <c r="J318" s="63"/>
      <c r="K318" s="63"/>
      <c r="L318" s="63"/>
      <c r="M318" s="63"/>
    </row>
    <row r="319" spans="1:13" ht="12">
      <c r="A319" s="64"/>
      <c r="B319" s="63"/>
      <c r="G319" s="63"/>
      <c r="H319" s="63"/>
      <c r="I319" s="63"/>
      <c r="J319" s="63"/>
      <c r="K319" s="63"/>
      <c r="L319" s="63"/>
      <c r="M319" s="63"/>
    </row>
    <row r="320" spans="1:13" ht="12">
      <c r="A320" s="64"/>
      <c r="B320" s="63"/>
      <c r="G320" s="63"/>
      <c r="H320" s="63"/>
      <c r="I320" s="63"/>
      <c r="J320" s="63"/>
      <c r="K320" s="63"/>
      <c r="L320" s="63"/>
      <c r="M320" s="63"/>
    </row>
    <row r="321" spans="1:13" ht="12">
      <c r="A321" s="64"/>
      <c r="B321" s="63"/>
      <c r="G321" s="63"/>
      <c r="H321" s="63"/>
      <c r="I321" s="63"/>
      <c r="J321" s="63"/>
      <c r="K321" s="63"/>
      <c r="L321" s="63"/>
      <c r="M321" s="63"/>
    </row>
    <row r="322" spans="1:13" ht="12">
      <c r="A322" s="64"/>
      <c r="B322" s="63"/>
      <c r="G322" s="63"/>
      <c r="H322" s="63"/>
      <c r="I322" s="63"/>
      <c r="J322" s="63"/>
      <c r="K322" s="63"/>
      <c r="L322" s="63"/>
      <c r="M322" s="63"/>
    </row>
    <row r="323" spans="1:13" ht="12">
      <c r="A323" s="64"/>
      <c r="B323" s="63"/>
      <c r="G323" s="63"/>
      <c r="H323" s="63"/>
      <c r="I323" s="63"/>
      <c r="J323" s="63"/>
      <c r="K323" s="63"/>
      <c r="L323" s="63"/>
      <c r="M323" s="63"/>
    </row>
    <row r="324" spans="1:13" ht="12">
      <c r="A324" s="64"/>
      <c r="B324" s="63"/>
      <c r="G324" s="63"/>
      <c r="H324" s="63"/>
      <c r="I324" s="63"/>
      <c r="J324" s="63"/>
      <c r="K324" s="63"/>
      <c r="L324" s="63"/>
      <c r="M324" s="63"/>
    </row>
    <row r="325" spans="1:13" ht="12">
      <c r="A325" s="64"/>
      <c r="B325" s="63"/>
      <c r="G325" s="63"/>
      <c r="H325" s="63"/>
      <c r="I325" s="63"/>
      <c r="J325" s="63"/>
      <c r="K325" s="63"/>
      <c r="L325" s="63"/>
      <c r="M325" s="63"/>
    </row>
    <row r="326" spans="1:13" ht="12">
      <c r="A326" s="64"/>
      <c r="B326" s="63"/>
      <c r="G326" s="63"/>
      <c r="H326" s="63"/>
      <c r="I326" s="63"/>
      <c r="J326" s="63"/>
      <c r="K326" s="63"/>
      <c r="L326" s="63"/>
      <c r="M326" s="63"/>
    </row>
    <row r="327" spans="1:13" ht="12">
      <c r="A327" s="64"/>
      <c r="B327" s="63"/>
      <c r="G327" s="63"/>
      <c r="H327" s="63"/>
      <c r="I327" s="63"/>
      <c r="J327" s="63"/>
      <c r="K327" s="63"/>
      <c r="L327" s="63"/>
      <c r="M327" s="63"/>
    </row>
    <row r="328" spans="1:13" ht="12">
      <c r="A328" s="64"/>
      <c r="B328" s="63"/>
      <c r="G328" s="63"/>
      <c r="H328" s="63"/>
      <c r="I328" s="63"/>
      <c r="J328" s="63"/>
      <c r="K328" s="63"/>
      <c r="L328" s="63"/>
      <c r="M328" s="63"/>
    </row>
    <row r="329" spans="1:13" ht="12">
      <c r="A329" s="64"/>
      <c r="B329" s="63"/>
      <c r="G329" s="63"/>
      <c r="H329" s="63"/>
      <c r="I329" s="63"/>
      <c r="J329" s="63"/>
      <c r="K329" s="63"/>
      <c r="L329" s="63"/>
      <c r="M329" s="63"/>
    </row>
    <row r="330" spans="1:13" ht="12">
      <c r="A330" s="64"/>
      <c r="B330" s="63"/>
      <c r="G330" s="63"/>
      <c r="H330" s="63"/>
      <c r="I330" s="63"/>
      <c r="J330" s="63"/>
      <c r="K330" s="63"/>
      <c r="L330" s="63"/>
      <c r="M330" s="63"/>
    </row>
    <row r="331" spans="1:13" ht="12">
      <c r="A331" s="64"/>
      <c r="B331" s="63"/>
      <c r="G331" s="63"/>
      <c r="H331" s="63"/>
      <c r="I331" s="63"/>
      <c r="J331" s="63"/>
      <c r="K331" s="63"/>
      <c r="L331" s="63"/>
      <c r="M331" s="63"/>
    </row>
    <row r="332" spans="1:13" ht="12">
      <c r="A332" s="64"/>
      <c r="B332" s="63"/>
      <c r="G332" s="63"/>
      <c r="H332" s="63"/>
      <c r="I332" s="63"/>
      <c r="J332" s="63"/>
      <c r="K332" s="63"/>
      <c r="L332" s="63"/>
      <c r="M332" s="63"/>
    </row>
    <row r="333" spans="1:13" ht="12">
      <c r="A333" s="64"/>
      <c r="B333" s="63"/>
      <c r="G333" s="63"/>
      <c r="H333" s="63"/>
      <c r="I333" s="63"/>
      <c r="J333" s="63"/>
      <c r="K333" s="63"/>
      <c r="L333" s="63"/>
      <c r="M333" s="63"/>
    </row>
    <row r="334" spans="1:13" ht="12">
      <c r="A334" s="64"/>
      <c r="B334" s="63"/>
      <c r="G334" s="63"/>
      <c r="H334" s="63"/>
      <c r="I334" s="63"/>
      <c r="J334" s="63"/>
      <c r="K334" s="63"/>
      <c r="L334" s="63"/>
      <c r="M334" s="63"/>
    </row>
    <row r="335" spans="1:13" ht="12">
      <c r="A335" s="64"/>
      <c r="B335" s="63"/>
      <c r="G335" s="63"/>
      <c r="H335" s="63"/>
      <c r="I335" s="63"/>
      <c r="J335" s="63"/>
      <c r="K335" s="63"/>
      <c r="L335" s="63"/>
      <c r="M335" s="63"/>
    </row>
    <row r="336" spans="1:13" ht="12">
      <c r="A336" s="64"/>
      <c r="B336" s="63"/>
      <c r="G336" s="63"/>
      <c r="H336" s="63"/>
      <c r="I336" s="63"/>
      <c r="J336" s="63"/>
      <c r="K336" s="63"/>
      <c r="L336" s="63"/>
      <c r="M336" s="63"/>
    </row>
    <row r="337" spans="1:13" ht="12">
      <c r="A337" s="64"/>
      <c r="B337" s="63"/>
      <c r="G337" s="63"/>
      <c r="H337" s="63"/>
      <c r="I337" s="63"/>
      <c r="J337" s="63"/>
      <c r="K337" s="63"/>
      <c r="L337" s="63"/>
      <c r="M337" s="63"/>
    </row>
    <row r="338" spans="1:13" ht="12">
      <c r="A338" s="64"/>
      <c r="B338" s="63"/>
      <c r="G338" s="63"/>
      <c r="H338" s="63"/>
      <c r="I338" s="63"/>
      <c r="J338" s="63"/>
      <c r="K338" s="63"/>
      <c r="L338" s="63"/>
      <c r="M338" s="63"/>
    </row>
    <row r="339" spans="1:13" ht="12">
      <c r="A339" s="64"/>
      <c r="B339" s="63"/>
      <c r="G339" s="63"/>
      <c r="H339" s="63"/>
      <c r="I339" s="63"/>
      <c r="J339" s="63"/>
      <c r="K339" s="63"/>
      <c r="L339" s="63"/>
      <c r="M339" s="63"/>
    </row>
    <row r="340" spans="1:13" ht="12">
      <c r="A340" s="64"/>
      <c r="B340" s="63"/>
      <c r="G340" s="63"/>
      <c r="H340" s="63"/>
      <c r="I340" s="63"/>
      <c r="J340" s="63"/>
      <c r="K340" s="63"/>
      <c r="L340" s="63"/>
      <c r="M340" s="63"/>
    </row>
    <row r="341" spans="1:13" ht="12">
      <c r="A341" s="64"/>
      <c r="B341" s="63"/>
      <c r="G341" s="63"/>
      <c r="H341" s="63"/>
      <c r="I341" s="63"/>
      <c r="J341" s="63"/>
      <c r="K341" s="63"/>
      <c r="L341" s="63"/>
      <c r="M341" s="63"/>
    </row>
    <row r="342" spans="1:13" ht="12">
      <c r="A342" s="64"/>
      <c r="B342" s="63"/>
      <c r="G342" s="63"/>
      <c r="H342" s="63"/>
      <c r="I342" s="63"/>
      <c r="J342" s="63"/>
      <c r="K342" s="63"/>
      <c r="L342" s="63"/>
      <c r="M342" s="63"/>
    </row>
    <row r="343" spans="1:13" ht="12">
      <c r="A343" s="64"/>
      <c r="B343" s="63"/>
      <c r="G343" s="63"/>
      <c r="H343" s="63"/>
      <c r="I343" s="63"/>
      <c r="J343" s="63"/>
      <c r="K343" s="63"/>
      <c r="L343" s="63"/>
      <c r="M343" s="63"/>
    </row>
    <row r="344" spans="1:13" ht="12">
      <c r="A344" s="64"/>
      <c r="B344" s="63"/>
      <c r="G344" s="63"/>
      <c r="H344" s="63"/>
      <c r="I344" s="63"/>
      <c r="J344" s="63"/>
      <c r="K344" s="63"/>
      <c r="L344" s="63"/>
      <c r="M344" s="63"/>
    </row>
    <row r="345" spans="1:13" ht="12">
      <c r="A345" s="64"/>
      <c r="B345" s="63"/>
      <c r="G345" s="63"/>
      <c r="H345" s="63"/>
      <c r="I345" s="63"/>
      <c r="J345" s="63"/>
      <c r="K345" s="63"/>
      <c r="L345" s="63"/>
      <c r="M345" s="63"/>
    </row>
    <row r="346" spans="1:13" ht="12">
      <c r="A346" s="64"/>
      <c r="B346" s="63"/>
      <c r="G346" s="63"/>
      <c r="H346" s="63"/>
      <c r="I346" s="63"/>
      <c r="J346" s="63"/>
      <c r="K346" s="63"/>
      <c r="L346" s="63"/>
      <c r="M346" s="63"/>
    </row>
    <row r="347" spans="1:13" ht="12">
      <c r="A347" s="64"/>
      <c r="B347" s="63"/>
      <c r="G347" s="63"/>
      <c r="H347" s="63"/>
      <c r="I347" s="63"/>
      <c r="J347" s="63"/>
      <c r="K347" s="63"/>
      <c r="L347" s="63"/>
      <c r="M347" s="63"/>
    </row>
    <row r="348" spans="1:13" ht="12">
      <c r="A348" s="64"/>
      <c r="B348" s="63"/>
      <c r="G348" s="63"/>
      <c r="H348" s="63"/>
      <c r="I348" s="63"/>
      <c r="J348" s="63"/>
      <c r="K348" s="63"/>
      <c r="L348" s="63"/>
      <c r="M348" s="63"/>
    </row>
    <row r="349" spans="1:13" ht="12">
      <c r="A349" s="64"/>
      <c r="B349" s="63"/>
      <c r="G349" s="63"/>
      <c r="H349" s="63"/>
      <c r="I349" s="63"/>
      <c r="J349" s="63"/>
      <c r="K349" s="63"/>
      <c r="L349" s="63"/>
      <c r="M349" s="63"/>
    </row>
    <row r="350" spans="1:13" ht="12">
      <c r="A350" s="64"/>
      <c r="B350" s="63"/>
      <c r="G350" s="63"/>
      <c r="H350" s="63"/>
      <c r="I350" s="63"/>
      <c r="J350" s="63"/>
      <c r="K350" s="63"/>
      <c r="L350" s="63"/>
      <c r="M350" s="63"/>
    </row>
    <row r="351" spans="1:13" ht="12">
      <c r="A351" s="64"/>
      <c r="B351" s="63"/>
      <c r="G351" s="63"/>
      <c r="H351" s="63"/>
      <c r="I351" s="63"/>
      <c r="J351" s="63"/>
      <c r="K351" s="63"/>
      <c r="L351" s="63"/>
      <c r="M351" s="63"/>
    </row>
    <row r="352" spans="1:13" ht="12">
      <c r="A352" s="64"/>
      <c r="B352" s="63"/>
      <c r="G352" s="63"/>
      <c r="H352" s="63"/>
      <c r="I352" s="63"/>
      <c r="J352" s="63"/>
      <c r="K352" s="63"/>
      <c r="L352" s="63"/>
      <c r="M352" s="63"/>
    </row>
    <row r="353" spans="1:13" ht="12">
      <c r="A353" s="64"/>
      <c r="B353" s="63"/>
      <c r="G353" s="63"/>
      <c r="H353" s="63"/>
      <c r="I353" s="63"/>
      <c r="J353" s="63"/>
      <c r="K353" s="63"/>
      <c r="L353" s="63"/>
      <c r="M353" s="63"/>
    </row>
    <row r="354" spans="1:13" ht="12">
      <c r="A354" s="64"/>
      <c r="B354" s="63"/>
      <c r="G354" s="63"/>
      <c r="H354" s="63"/>
      <c r="I354" s="63"/>
      <c r="J354" s="63"/>
      <c r="K354" s="63"/>
      <c r="L354" s="63"/>
      <c r="M354" s="63"/>
    </row>
    <row r="355" spans="1:13" ht="12">
      <c r="A355" s="64"/>
      <c r="B355" s="63"/>
      <c r="G355" s="63"/>
      <c r="H355" s="63"/>
      <c r="I355" s="63"/>
      <c r="J355" s="63"/>
      <c r="K355" s="63"/>
      <c r="L355" s="63"/>
      <c r="M355" s="63"/>
    </row>
    <row r="356" spans="1:13" ht="12">
      <c r="A356" s="64"/>
      <c r="B356" s="63"/>
      <c r="G356" s="63"/>
      <c r="H356" s="63"/>
      <c r="I356" s="63"/>
      <c r="J356" s="63"/>
      <c r="K356" s="63"/>
      <c r="L356" s="63"/>
      <c r="M356" s="63"/>
    </row>
    <row r="357" spans="1:13" ht="12">
      <c r="A357" s="64"/>
      <c r="B357" s="63"/>
      <c r="G357" s="63"/>
      <c r="H357" s="63"/>
      <c r="I357" s="63"/>
      <c r="J357" s="63"/>
      <c r="K357" s="63"/>
      <c r="L357" s="63"/>
      <c r="M357" s="63"/>
    </row>
    <row r="358" spans="1:13" ht="12">
      <c r="A358" s="64"/>
      <c r="B358" s="63"/>
      <c r="G358" s="63"/>
      <c r="H358" s="63"/>
      <c r="I358" s="63"/>
      <c r="J358" s="63"/>
      <c r="K358" s="63"/>
      <c r="L358" s="63"/>
      <c r="M358" s="63"/>
    </row>
    <row r="359" spans="1:13" ht="12">
      <c r="A359" s="64"/>
      <c r="B359" s="63"/>
      <c r="G359" s="63"/>
      <c r="H359" s="63"/>
      <c r="I359" s="63"/>
      <c r="J359" s="63"/>
      <c r="K359" s="63"/>
      <c r="L359" s="63"/>
      <c r="M359" s="63"/>
    </row>
    <row r="360" spans="1:13" ht="12">
      <c r="A360" s="64"/>
      <c r="B360" s="63"/>
      <c r="G360" s="63"/>
      <c r="H360" s="63"/>
      <c r="I360" s="63"/>
      <c r="J360" s="63"/>
      <c r="K360" s="63"/>
      <c r="L360" s="63"/>
      <c r="M360" s="63"/>
    </row>
    <row r="361" spans="1:13" ht="12">
      <c r="A361" s="64"/>
      <c r="B361" s="63"/>
      <c r="G361" s="63"/>
      <c r="H361" s="63"/>
      <c r="I361" s="63"/>
      <c r="J361" s="63"/>
      <c r="K361" s="63"/>
      <c r="L361" s="63"/>
      <c r="M361" s="63"/>
    </row>
    <row r="362" spans="1:13" ht="12">
      <c r="A362" s="64"/>
      <c r="B362" s="63"/>
      <c r="G362" s="63"/>
      <c r="H362" s="63"/>
      <c r="I362" s="63"/>
      <c r="J362" s="63"/>
      <c r="K362" s="63"/>
      <c r="L362" s="63"/>
      <c r="M362" s="63"/>
    </row>
    <row r="363" spans="1:13" ht="12">
      <c r="A363" s="64"/>
      <c r="B363" s="63"/>
      <c r="G363" s="63"/>
      <c r="H363" s="63"/>
      <c r="I363" s="63"/>
      <c r="J363" s="63"/>
      <c r="K363" s="63"/>
      <c r="L363" s="63"/>
      <c r="M363" s="63"/>
    </row>
    <row r="364" spans="1:13" ht="12">
      <c r="A364" s="64"/>
      <c r="B364" s="63"/>
      <c r="G364" s="63"/>
      <c r="H364" s="63"/>
      <c r="I364" s="63"/>
      <c r="J364" s="63"/>
      <c r="K364" s="63"/>
      <c r="L364" s="63"/>
      <c r="M364" s="63"/>
    </row>
    <row r="365" spans="1:13" ht="12">
      <c r="A365" s="64"/>
      <c r="B365" s="63"/>
      <c r="G365" s="63"/>
      <c r="H365" s="63"/>
      <c r="I365" s="63"/>
      <c r="J365" s="63"/>
      <c r="K365" s="63"/>
      <c r="L365" s="63"/>
      <c r="M365" s="63"/>
    </row>
    <row r="366" spans="1:13" ht="12">
      <c r="A366" s="64"/>
      <c r="B366" s="63"/>
      <c r="G366" s="63"/>
      <c r="H366" s="63"/>
      <c r="I366" s="63"/>
      <c r="J366" s="63"/>
      <c r="K366" s="63"/>
      <c r="L366" s="63"/>
      <c r="M366" s="63"/>
    </row>
    <row r="367" spans="1:13" ht="12">
      <c r="A367" s="64"/>
      <c r="B367" s="63"/>
      <c r="G367" s="63"/>
      <c r="H367" s="63"/>
      <c r="I367" s="63"/>
      <c r="J367" s="63"/>
      <c r="K367" s="63"/>
      <c r="L367" s="63"/>
      <c r="M367" s="63"/>
    </row>
    <row r="368" spans="1:13" ht="12">
      <c r="A368" s="64"/>
      <c r="B368" s="63"/>
      <c r="G368" s="63"/>
      <c r="H368" s="63"/>
      <c r="I368" s="63"/>
      <c r="J368" s="63"/>
      <c r="K368" s="63"/>
      <c r="L368" s="63"/>
      <c r="M368" s="63"/>
    </row>
    <row r="369" spans="1:13" ht="12">
      <c r="A369" s="64"/>
      <c r="B369" s="63"/>
      <c r="G369" s="63"/>
      <c r="H369" s="63"/>
      <c r="I369" s="63"/>
      <c r="J369" s="63"/>
      <c r="K369" s="63"/>
      <c r="L369" s="63"/>
      <c r="M369" s="63"/>
    </row>
    <row r="370" spans="1:13" ht="12">
      <c r="A370" s="64"/>
      <c r="B370" s="63"/>
      <c r="G370" s="63"/>
      <c r="H370" s="63"/>
      <c r="I370" s="63"/>
      <c r="J370" s="63"/>
      <c r="K370" s="63"/>
      <c r="L370" s="63"/>
      <c r="M370" s="63"/>
    </row>
    <row r="371" spans="1:13" ht="12">
      <c r="A371" s="64"/>
      <c r="B371" s="63"/>
      <c r="G371" s="63"/>
      <c r="H371" s="63"/>
      <c r="I371" s="63"/>
      <c r="J371" s="63"/>
      <c r="K371" s="63"/>
      <c r="L371" s="63"/>
      <c r="M371" s="63"/>
    </row>
    <row r="372" spans="1:13" ht="12">
      <c r="A372" s="64"/>
      <c r="B372" s="63"/>
      <c r="G372" s="63"/>
      <c r="H372" s="63"/>
      <c r="I372" s="63"/>
      <c r="J372" s="63"/>
      <c r="K372" s="63"/>
      <c r="L372" s="63"/>
      <c r="M372" s="63"/>
    </row>
    <row r="373" spans="1:13" ht="12">
      <c r="A373" s="64"/>
      <c r="B373" s="63"/>
      <c r="G373" s="63"/>
      <c r="H373" s="63"/>
      <c r="I373" s="63"/>
      <c r="J373" s="63"/>
      <c r="K373" s="63"/>
      <c r="L373" s="63"/>
      <c r="M373" s="63"/>
    </row>
    <row r="374" spans="1:13" ht="12">
      <c r="A374" s="64"/>
      <c r="B374" s="63"/>
      <c r="G374" s="63"/>
      <c r="H374" s="63"/>
      <c r="I374" s="63"/>
      <c r="J374" s="63"/>
      <c r="K374" s="63"/>
      <c r="L374" s="63"/>
      <c r="M374" s="63"/>
    </row>
    <row r="375" spans="1:13" ht="12">
      <c r="A375" s="64"/>
      <c r="B375" s="63"/>
      <c r="G375" s="63"/>
      <c r="H375" s="63"/>
      <c r="I375" s="63"/>
      <c r="J375" s="63"/>
      <c r="K375" s="63"/>
      <c r="L375" s="63"/>
      <c r="M375" s="63"/>
    </row>
    <row r="376" spans="1:13" ht="12">
      <c r="A376" s="64"/>
      <c r="B376" s="63"/>
      <c r="G376" s="63"/>
      <c r="H376" s="63"/>
      <c r="I376" s="63"/>
      <c r="J376" s="63"/>
      <c r="K376" s="63"/>
      <c r="L376" s="63"/>
      <c r="M376" s="63"/>
    </row>
    <row r="377" spans="1:13" ht="12">
      <c r="A377" s="64"/>
      <c r="B377" s="63"/>
      <c r="G377" s="63"/>
      <c r="H377" s="63"/>
      <c r="I377" s="63"/>
      <c r="J377" s="63"/>
      <c r="K377" s="63"/>
      <c r="L377" s="63"/>
      <c r="M377" s="63"/>
    </row>
    <row r="378" spans="1:13" ht="12">
      <c r="A378" s="64"/>
      <c r="B378" s="63"/>
      <c r="G378" s="63"/>
      <c r="H378" s="63"/>
      <c r="I378" s="63"/>
      <c r="J378" s="63"/>
      <c r="K378" s="63"/>
      <c r="L378" s="63"/>
      <c r="M378" s="63"/>
    </row>
    <row r="379" spans="1:13" ht="12">
      <c r="A379" s="64"/>
      <c r="B379" s="63"/>
      <c r="G379" s="63"/>
      <c r="H379" s="63"/>
      <c r="I379" s="63"/>
      <c r="J379" s="63"/>
      <c r="K379" s="63"/>
      <c r="L379" s="63"/>
      <c r="M379" s="63"/>
    </row>
    <row r="380" spans="1:13" ht="12">
      <c r="A380" s="64"/>
      <c r="B380" s="63"/>
      <c r="G380" s="63"/>
      <c r="H380" s="63"/>
      <c r="I380" s="63"/>
      <c r="J380" s="63"/>
      <c r="K380" s="63"/>
      <c r="L380" s="63"/>
      <c r="M380" s="63"/>
    </row>
    <row r="381" spans="1:13" ht="12">
      <c r="A381" s="64"/>
      <c r="B381" s="63"/>
      <c r="G381" s="63"/>
      <c r="H381" s="63"/>
      <c r="I381" s="63"/>
      <c r="J381" s="63"/>
      <c r="K381" s="63"/>
      <c r="L381" s="63"/>
      <c r="M381" s="63"/>
    </row>
    <row r="382" spans="1:13" ht="12">
      <c r="A382" s="64"/>
      <c r="B382" s="63"/>
      <c r="G382" s="63"/>
      <c r="H382" s="63"/>
      <c r="I382" s="63"/>
      <c r="J382" s="63"/>
      <c r="K382" s="63"/>
      <c r="L382" s="63"/>
      <c r="M382" s="63"/>
    </row>
    <row r="383" spans="1:13" ht="12">
      <c r="A383" s="64"/>
      <c r="B383" s="63"/>
      <c r="G383" s="63"/>
      <c r="H383" s="63"/>
      <c r="I383" s="63"/>
      <c r="J383" s="63"/>
      <c r="K383" s="63"/>
      <c r="L383" s="63"/>
      <c r="M383" s="63"/>
    </row>
    <row r="384" spans="1:13" ht="12">
      <c r="A384" s="64"/>
      <c r="B384" s="63"/>
      <c r="G384" s="63"/>
      <c r="H384" s="63"/>
      <c r="I384" s="63"/>
      <c r="J384" s="63"/>
      <c r="K384" s="63"/>
      <c r="L384" s="63"/>
      <c r="M384" s="63"/>
    </row>
    <row r="385" spans="1:13" ht="12">
      <c r="A385" s="64"/>
      <c r="B385" s="63"/>
      <c r="G385" s="63"/>
      <c r="H385" s="63"/>
      <c r="I385" s="63"/>
      <c r="J385" s="63"/>
      <c r="K385" s="63"/>
      <c r="L385" s="63"/>
      <c r="M385" s="63"/>
    </row>
    <row r="386" spans="1:13" ht="12">
      <c r="A386" s="64"/>
      <c r="B386" s="63"/>
      <c r="G386" s="63"/>
      <c r="H386" s="63"/>
      <c r="I386" s="63"/>
      <c r="J386" s="63"/>
      <c r="K386" s="63"/>
      <c r="L386" s="63"/>
      <c r="M386" s="63"/>
    </row>
    <row r="387" spans="1:13" ht="12">
      <c r="A387" s="64"/>
      <c r="B387" s="63"/>
      <c r="G387" s="63"/>
      <c r="H387" s="63"/>
      <c r="I387" s="63"/>
      <c r="J387" s="63"/>
      <c r="K387" s="63"/>
      <c r="L387" s="63"/>
      <c r="M387" s="63"/>
    </row>
    <row r="388" spans="1:13" ht="12">
      <c r="A388" s="64"/>
      <c r="B388" s="63"/>
      <c r="G388" s="63"/>
      <c r="H388" s="63"/>
      <c r="I388" s="63"/>
      <c r="J388" s="63"/>
      <c r="K388" s="63"/>
      <c r="L388" s="63"/>
      <c r="M388" s="63"/>
    </row>
    <row r="389" spans="1:13" ht="12">
      <c r="A389" s="64"/>
      <c r="B389" s="63"/>
      <c r="G389" s="63"/>
      <c r="H389" s="63"/>
      <c r="I389" s="63"/>
      <c r="J389" s="63"/>
      <c r="K389" s="63"/>
      <c r="L389" s="63"/>
      <c r="M389" s="63"/>
    </row>
    <row r="390" spans="1:13" ht="12">
      <c r="A390" s="64"/>
      <c r="B390" s="63"/>
      <c r="G390" s="63"/>
      <c r="H390" s="63"/>
      <c r="I390" s="63"/>
      <c r="J390" s="63"/>
      <c r="K390" s="63"/>
      <c r="L390" s="63"/>
      <c r="M390" s="63"/>
    </row>
    <row r="391" spans="1:13" ht="12">
      <c r="A391" s="64"/>
      <c r="B391" s="63"/>
      <c r="G391" s="63"/>
      <c r="H391" s="63"/>
      <c r="I391" s="63"/>
      <c r="J391" s="63"/>
      <c r="K391" s="63"/>
      <c r="L391" s="63"/>
      <c r="M391" s="63"/>
    </row>
    <row r="392" spans="1:13" ht="12">
      <c r="A392" s="64"/>
      <c r="B392" s="63"/>
      <c r="G392" s="63"/>
      <c r="H392" s="63"/>
      <c r="I392" s="63"/>
      <c r="J392" s="63"/>
      <c r="K392" s="63"/>
      <c r="L392" s="63"/>
      <c r="M392" s="63"/>
    </row>
    <row r="393" spans="1:13" ht="12">
      <c r="A393" s="64"/>
      <c r="B393" s="63"/>
      <c r="G393" s="63"/>
      <c r="H393" s="63"/>
      <c r="I393" s="63"/>
      <c r="J393" s="63"/>
      <c r="K393" s="63"/>
      <c r="L393" s="63"/>
      <c r="M393" s="63"/>
    </row>
    <row r="394" spans="1:13" ht="12">
      <c r="A394" s="64"/>
      <c r="B394" s="63"/>
      <c r="G394" s="63"/>
      <c r="H394" s="63"/>
      <c r="I394" s="63"/>
      <c r="J394" s="63"/>
      <c r="K394" s="63"/>
      <c r="L394" s="63"/>
      <c r="M394" s="63"/>
    </row>
    <row r="395" spans="1:13" ht="12">
      <c r="A395" s="64"/>
      <c r="B395" s="63"/>
      <c r="G395" s="63"/>
      <c r="H395" s="63"/>
      <c r="I395" s="63"/>
      <c r="J395" s="63"/>
      <c r="K395" s="63"/>
      <c r="L395" s="63"/>
      <c r="M395" s="63"/>
    </row>
    <row r="396" spans="1:13" ht="12">
      <c r="A396" s="64"/>
      <c r="B396" s="63"/>
      <c r="G396" s="63"/>
      <c r="H396" s="63"/>
      <c r="I396" s="63"/>
      <c r="J396" s="63"/>
      <c r="K396" s="63"/>
      <c r="L396" s="63"/>
      <c r="M396" s="63"/>
    </row>
    <row r="397" spans="1:13" ht="12">
      <c r="A397" s="64"/>
      <c r="B397" s="63"/>
      <c r="G397" s="63"/>
      <c r="H397" s="63"/>
      <c r="I397" s="63"/>
      <c r="J397" s="63"/>
      <c r="K397" s="63"/>
      <c r="L397" s="63"/>
      <c r="M397" s="63"/>
    </row>
    <row r="398" spans="1:13" ht="12">
      <c r="A398" s="64"/>
      <c r="B398" s="63"/>
      <c r="G398" s="63"/>
      <c r="H398" s="63"/>
      <c r="I398" s="63"/>
      <c r="J398" s="63"/>
      <c r="K398" s="63"/>
      <c r="L398" s="63"/>
      <c r="M398" s="63"/>
    </row>
    <row r="399" spans="1:13" ht="12">
      <c r="A399" s="64"/>
      <c r="B399" s="63"/>
      <c r="G399" s="63"/>
      <c r="H399" s="63"/>
      <c r="I399" s="63"/>
      <c r="J399" s="63"/>
      <c r="K399" s="63"/>
      <c r="L399" s="63"/>
      <c r="M399" s="63"/>
    </row>
    <row r="400" spans="1:13" ht="12">
      <c r="A400" s="64"/>
      <c r="B400" s="63"/>
      <c r="G400" s="63"/>
      <c r="H400" s="63"/>
      <c r="I400" s="63"/>
      <c r="J400" s="63"/>
      <c r="K400" s="63"/>
      <c r="L400" s="63"/>
      <c r="M400" s="63"/>
    </row>
    <row r="401" spans="1:13" ht="12">
      <c r="A401" s="64"/>
      <c r="B401" s="63"/>
      <c r="G401" s="63"/>
      <c r="H401" s="63"/>
      <c r="I401" s="63"/>
      <c r="J401" s="63"/>
      <c r="K401" s="63"/>
      <c r="L401" s="63"/>
      <c r="M401" s="63"/>
    </row>
    <row r="402" spans="1:13" ht="12">
      <c r="A402" s="64"/>
      <c r="B402" s="63"/>
      <c r="G402" s="63"/>
      <c r="H402" s="63"/>
      <c r="I402" s="63"/>
      <c r="J402" s="63"/>
      <c r="K402" s="63"/>
      <c r="L402" s="63"/>
      <c r="M402" s="63"/>
    </row>
    <row r="403" spans="1:13" ht="12">
      <c r="A403" s="64"/>
      <c r="B403" s="63"/>
      <c r="G403" s="63"/>
      <c r="H403" s="63"/>
      <c r="I403" s="63"/>
      <c r="J403" s="63"/>
      <c r="K403" s="63"/>
      <c r="L403" s="63"/>
      <c r="M403" s="63"/>
    </row>
    <row r="404" spans="1:13" ht="12">
      <c r="A404" s="64"/>
      <c r="B404" s="63"/>
      <c r="G404" s="63"/>
      <c r="H404" s="63"/>
      <c r="I404" s="63"/>
      <c r="J404" s="63"/>
      <c r="K404" s="63"/>
      <c r="L404" s="63"/>
      <c r="M404" s="63"/>
    </row>
    <row r="405" spans="1:13" ht="12">
      <c r="A405" s="64"/>
      <c r="B405" s="63"/>
      <c r="G405" s="63"/>
      <c r="H405" s="63"/>
      <c r="I405" s="63"/>
      <c r="J405" s="63"/>
      <c r="K405" s="63"/>
      <c r="L405" s="63"/>
      <c r="M405" s="63"/>
    </row>
    <row r="406" spans="1:13" ht="12">
      <c r="A406" s="64"/>
      <c r="B406" s="63"/>
      <c r="G406" s="63"/>
      <c r="H406" s="63"/>
      <c r="I406" s="63"/>
      <c r="J406" s="63"/>
      <c r="K406" s="63"/>
      <c r="L406" s="63"/>
      <c r="M406" s="63"/>
    </row>
    <row r="407" spans="1:13" ht="12">
      <c r="A407" s="64"/>
      <c r="B407" s="63"/>
      <c r="G407" s="63"/>
      <c r="H407" s="63"/>
      <c r="I407" s="63"/>
      <c r="J407" s="63"/>
      <c r="K407" s="63"/>
      <c r="L407" s="63"/>
      <c r="M407" s="63"/>
    </row>
    <row r="408" spans="1:13" ht="12">
      <c r="A408" s="64"/>
      <c r="B408" s="63"/>
      <c r="G408" s="63"/>
      <c r="H408" s="63"/>
      <c r="I408" s="63"/>
      <c r="J408" s="63"/>
      <c r="K408" s="63"/>
      <c r="L408" s="63"/>
      <c r="M408" s="63"/>
    </row>
    <row r="409" spans="1:13" ht="12">
      <c r="A409" s="64"/>
      <c r="B409" s="63"/>
      <c r="G409" s="63"/>
      <c r="H409" s="63"/>
      <c r="I409" s="63"/>
      <c r="J409" s="63"/>
      <c r="K409" s="63"/>
      <c r="L409" s="63"/>
      <c r="M409" s="63"/>
    </row>
    <row r="410" spans="1:13" ht="12">
      <c r="A410" s="64"/>
      <c r="B410" s="63"/>
      <c r="G410" s="63"/>
      <c r="H410" s="63"/>
      <c r="I410" s="63"/>
      <c r="J410" s="63"/>
      <c r="K410" s="63"/>
      <c r="L410" s="63"/>
      <c r="M410" s="63"/>
    </row>
    <row r="411" spans="1:13" ht="12">
      <c r="A411" s="64"/>
      <c r="B411" s="63"/>
      <c r="G411" s="63"/>
      <c r="H411" s="63"/>
      <c r="I411" s="63"/>
      <c r="J411" s="63"/>
      <c r="K411" s="63"/>
      <c r="L411" s="63"/>
      <c r="M411" s="63"/>
    </row>
    <row r="412" spans="1:13" ht="12">
      <c r="A412" s="64"/>
      <c r="B412" s="63"/>
      <c r="G412" s="63"/>
      <c r="H412" s="63"/>
      <c r="I412" s="63"/>
      <c r="J412" s="63"/>
      <c r="K412" s="63"/>
      <c r="L412" s="63"/>
      <c r="M412" s="63"/>
    </row>
    <row r="413" spans="1:13" ht="12">
      <c r="A413" s="64"/>
      <c r="B413" s="63"/>
      <c r="G413" s="63"/>
      <c r="H413" s="63"/>
      <c r="I413" s="63"/>
      <c r="J413" s="63"/>
      <c r="K413" s="63"/>
      <c r="L413" s="63"/>
      <c r="M413" s="63"/>
    </row>
    <row r="414" spans="1:13" ht="12">
      <c r="A414" s="64"/>
      <c r="B414" s="63"/>
      <c r="G414" s="63"/>
      <c r="H414" s="63"/>
      <c r="I414" s="63"/>
      <c r="J414" s="63"/>
      <c r="K414" s="63"/>
      <c r="L414" s="63"/>
      <c r="M414" s="63"/>
    </row>
    <row r="415" spans="1:13" ht="12">
      <c r="A415" s="64"/>
      <c r="B415" s="63"/>
      <c r="G415" s="63"/>
      <c r="H415" s="63"/>
      <c r="I415" s="63"/>
      <c r="J415" s="63"/>
      <c r="K415" s="63"/>
      <c r="L415" s="63"/>
      <c r="M415" s="63"/>
    </row>
    <row r="416" spans="1:13" ht="12">
      <c r="A416" s="64"/>
      <c r="B416" s="63"/>
      <c r="G416" s="63"/>
      <c r="H416" s="63"/>
      <c r="I416" s="63"/>
      <c r="J416" s="63"/>
      <c r="K416" s="63"/>
      <c r="L416" s="63"/>
      <c r="M416" s="63"/>
    </row>
    <row r="417" spans="1:13" ht="12">
      <c r="A417" s="64"/>
      <c r="B417" s="63"/>
      <c r="G417" s="63"/>
      <c r="H417" s="63"/>
      <c r="I417" s="63"/>
      <c r="J417" s="63"/>
      <c r="K417" s="63"/>
      <c r="L417" s="63"/>
      <c r="M417" s="63"/>
    </row>
    <row r="418" spans="1:13" ht="12">
      <c r="A418" s="64"/>
      <c r="B418" s="63"/>
      <c r="G418" s="63"/>
      <c r="H418" s="63"/>
      <c r="I418" s="63"/>
      <c r="J418" s="63"/>
      <c r="K418" s="63"/>
      <c r="L418" s="63"/>
      <c r="M418" s="63"/>
    </row>
    <row r="419" spans="1:13" ht="12">
      <c r="A419" s="64"/>
      <c r="B419" s="63"/>
      <c r="G419" s="63"/>
      <c r="H419" s="63"/>
      <c r="I419" s="63"/>
      <c r="J419" s="63"/>
      <c r="K419" s="63"/>
      <c r="L419" s="63"/>
      <c r="M419" s="63"/>
    </row>
    <row r="420" spans="1:13" ht="12">
      <c r="A420" s="64"/>
      <c r="B420" s="63"/>
      <c r="G420" s="63"/>
      <c r="H420" s="63"/>
      <c r="I420" s="63"/>
      <c r="J420" s="63"/>
      <c r="K420" s="63"/>
      <c r="L420" s="63"/>
      <c r="M420" s="63"/>
    </row>
    <row r="421" spans="1:13" ht="12">
      <c r="A421" s="64"/>
      <c r="B421" s="63"/>
      <c r="G421" s="63"/>
      <c r="H421" s="63"/>
      <c r="I421" s="63"/>
      <c r="J421" s="63"/>
      <c r="K421" s="63"/>
      <c r="L421" s="63"/>
      <c r="M421" s="63"/>
    </row>
    <row r="422" spans="1:13" ht="12">
      <c r="A422" s="64"/>
      <c r="B422" s="63"/>
      <c r="G422" s="63"/>
      <c r="H422" s="63"/>
      <c r="I422" s="63"/>
      <c r="J422" s="63"/>
      <c r="K422" s="63"/>
      <c r="L422" s="63"/>
      <c r="M422" s="63"/>
    </row>
    <row r="423" spans="1:13" ht="12">
      <c r="A423" s="64"/>
      <c r="B423" s="63"/>
      <c r="G423" s="63"/>
      <c r="H423" s="63"/>
      <c r="I423" s="63"/>
      <c r="J423" s="63"/>
      <c r="K423" s="63"/>
      <c r="L423" s="63"/>
      <c r="M423" s="63"/>
    </row>
    <row r="424" spans="1:13" ht="12">
      <c r="A424" s="70"/>
      <c r="B424" s="26"/>
      <c r="G424" s="26"/>
      <c r="H424" s="26"/>
      <c r="I424" s="26"/>
      <c r="J424" s="26"/>
      <c r="K424" s="63"/>
      <c r="L424" s="63"/>
      <c r="M424" s="63"/>
    </row>
    <row r="425" spans="1:13" ht="13.5" customHeight="1">
      <c r="A425" s="71"/>
      <c r="B425" s="72"/>
      <c r="C425" s="73"/>
      <c r="D425" s="73"/>
      <c r="E425" s="74"/>
      <c r="F425" s="74"/>
      <c r="G425" s="75"/>
      <c r="H425" s="75"/>
      <c r="I425" s="76"/>
      <c r="J425" s="76"/>
      <c r="K425" s="63"/>
      <c r="L425" s="63"/>
      <c r="M425" s="63"/>
    </row>
    <row r="426" spans="1:13" ht="12">
      <c r="A426" s="64"/>
      <c r="B426" s="63"/>
      <c r="G426" s="63"/>
      <c r="H426" s="63"/>
      <c r="I426" s="63"/>
      <c r="J426" s="63"/>
      <c r="K426" s="63"/>
      <c r="L426" s="63"/>
      <c r="M426" s="63"/>
    </row>
    <row r="427" spans="1:13" ht="12">
      <c r="A427" s="64"/>
      <c r="B427" s="63"/>
      <c r="G427" s="63"/>
      <c r="H427" s="63"/>
      <c r="I427" s="63"/>
      <c r="J427" s="63"/>
      <c r="K427" s="63"/>
      <c r="L427" s="63"/>
      <c r="M427" s="63"/>
    </row>
    <row r="428" spans="1:13" ht="12">
      <c r="A428" s="64"/>
      <c r="B428" s="63"/>
      <c r="G428" s="63"/>
      <c r="H428" s="63"/>
      <c r="I428" s="63"/>
      <c r="J428" s="63"/>
      <c r="K428" s="63"/>
      <c r="L428" s="63"/>
      <c r="M428" s="63"/>
    </row>
    <row r="429" spans="1:13" ht="12">
      <c r="A429" s="64"/>
      <c r="B429" s="63"/>
      <c r="G429" s="63"/>
      <c r="H429" s="63"/>
      <c r="I429" s="63"/>
      <c r="J429" s="63"/>
      <c r="K429" s="63"/>
      <c r="L429" s="63"/>
      <c r="M429" s="63"/>
    </row>
    <row r="430" spans="1:13" ht="12">
      <c r="A430" s="64"/>
      <c r="B430" s="63"/>
      <c r="G430" s="63"/>
      <c r="H430" s="63"/>
      <c r="I430" s="63"/>
      <c r="J430" s="63"/>
      <c r="K430" s="63"/>
      <c r="L430" s="63"/>
      <c r="M430" s="63"/>
    </row>
    <row r="431" spans="1:13" ht="12">
      <c r="A431" s="64"/>
      <c r="B431" s="63"/>
      <c r="G431" s="63"/>
      <c r="H431" s="63"/>
      <c r="I431" s="63"/>
      <c r="J431" s="63"/>
      <c r="K431" s="63"/>
      <c r="L431" s="63"/>
      <c r="M431" s="63"/>
    </row>
    <row r="432" spans="1:13" ht="12">
      <c r="A432" s="64"/>
      <c r="B432" s="63"/>
      <c r="G432" s="63"/>
      <c r="H432" s="63"/>
      <c r="I432" s="63"/>
      <c r="J432" s="63"/>
      <c r="K432" s="63"/>
      <c r="L432" s="63"/>
      <c r="M432" s="63"/>
    </row>
    <row r="433" spans="1:13" ht="12">
      <c r="A433" s="64"/>
      <c r="B433" s="63"/>
      <c r="G433" s="63"/>
      <c r="H433" s="63"/>
      <c r="I433" s="63"/>
      <c r="J433" s="63"/>
      <c r="K433" s="63"/>
      <c r="L433" s="63"/>
      <c r="M433" s="63"/>
    </row>
    <row r="434" spans="1:13" ht="12">
      <c r="A434" s="64"/>
      <c r="B434" s="63"/>
      <c r="G434" s="63"/>
      <c r="H434" s="63"/>
      <c r="I434" s="63"/>
      <c r="J434" s="63"/>
      <c r="K434" s="63"/>
      <c r="L434" s="63"/>
      <c r="M434" s="63"/>
    </row>
    <row r="435" spans="1:13" ht="12">
      <c r="A435" s="64"/>
      <c r="B435" s="63"/>
      <c r="G435" s="63"/>
      <c r="H435" s="63"/>
      <c r="I435" s="63"/>
      <c r="J435" s="63"/>
      <c r="K435" s="63"/>
      <c r="L435" s="63"/>
      <c r="M435" s="63"/>
    </row>
    <row r="436" spans="1:13" ht="12">
      <c r="A436" s="64"/>
      <c r="B436" s="63"/>
      <c r="G436" s="63"/>
      <c r="H436" s="63"/>
      <c r="I436" s="63"/>
      <c r="J436" s="63"/>
      <c r="K436" s="63"/>
      <c r="L436" s="63"/>
      <c r="M436" s="63"/>
    </row>
    <row r="437" spans="1:13" ht="12">
      <c r="A437" s="64"/>
      <c r="B437" s="63"/>
      <c r="G437" s="63"/>
      <c r="H437" s="63"/>
      <c r="I437" s="63"/>
      <c r="J437" s="63"/>
      <c r="K437" s="63"/>
      <c r="L437" s="63"/>
      <c r="M437" s="63"/>
    </row>
    <row r="438" spans="1:13" ht="12">
      <c r="A438" s="64"/>
      <c r="B438" s="63"/>
      <c r="G438" s="63"/>
      <c r="H438" s="63"/>
      <c r="I438" s="63"/>
      <c r="J438" s="63"/>
      <c r="K438" s="63"/>
      <c r="L438" s="63"/>
      <c r="M438" s="63"/>
    </row>
    <row r="439" spans="1:13" ht="12">
      <c r="A439" s="64"/>
      <c r="B439" s="63"/>
      <c r="G439" s="63"/>
      <c r="H439" s="63"/>
      <c r="I439" s="63"/>
      <c r="J439" s="63"/>
      <c r="K439" s="63"/>
      <c r="L439" s="63"/>
      <c r="M439" s="63"/>
    </row>
    <row r="440" spans="1:13" ht="12">
      <c r="A440" s="64"/>
      <c r="B440" s="63"/>
      <c r="G440" s="63"/>
      <c r="H440" s="63"/>
      <c r="I440" s="63"/>
      <c r="J440" s="63"/>
      <c r="K440" s="63"/>
      <c r="L440" s="63"/>
      <c r="M440" s="63"/>
    </row>
    <row r="441" spans="1:13" ht="12">
      <c r="A441" s="64"/>
      <c r="B441" s="63"/>
      <c r="G441" s="63"/>
      <c r="H441" s="63"/>
      <c r="I441" s="63"/>
      <c r="J441" s="63"/>
      <c r="K441" s="63"/>
      <c r="L441" s="63"/>
      <c r="M441" s="63"/>
    </row>
    <row r="442" spans="1:13" ht="12">
      <c r="A442" s="64"/>
      <c r="B442" s="63"/>
      <c r="G442" s="63"/>
      <c r="H442" s="63"/>
      <c r="I442" s="63"/>
      <c r="J442" s="63"/>
      <c r="K442" s="63"/>
      <c r="L442" s="63"/>
      <c r="M442" s="63"/>
    </row>
    <row r="443" spans="1:13" ht="12">
      <c r="A443" s="64"/>
      <c r="B443" s="63"/>
      <c r="G443" s="63"/>
      <c r="H443" s="63"/>
      <c r="I443" s="63"/>
      <c r="J443" s="63"/>
      <c r="K443" s="63"/>
      <c r="L443" s="63"/>
      <c r="M443" s="63"/>
    </row>
    <row r="444" spans="1:13" ht="12">
      <c r="A444" s="64"/>
      <c r="B444" s="63"/>
      <c r="G444" s="63"/>
      <c r="H444" s="63"/>
      <c r="I444" s="63"/>
      <c r="J444" s="63"/>
      <c r="K444" s="63"/>
      <c r="L444" s="63"/>
      <c r="M444" s="63"/>
    </row>
    <row r="445" spans="1:13" ht="12">
      <c r="A445" s="64"/>
      <c r="B445" s="63"/>
      <c r="G445" s="63"/>
      <c r="H445" s="63"/>
      <c r="I445" s="63"/>
      <c r="J445" s="63"/>
      <c r="K445" s="63"/>
      <c r="L445" s="63"/>
      <c r="M445" s="63"/>
    </row>
    <row r="446" spans="1:13" ht="12">
      <c r="A446" s="64"/>
      <c r="B446" s="63"/>
      <c r="G446" s="63"/>
      <c r="H446" s="63"/>
      <c r="I446" s="63"/>
      <c r="J446" s="63"/>
      <c r="K446" s="63"/>
      <c r="L446" s="63"/>
      <c r="M446" s="63"/>
    </row>
    <row r="447" spans="1:13" ht="12">
      <c r="A447" s="64"/>
      <c r="B447" s="63"/>
      <c r="G447" s="63"/>
      <c r="H447" s="63"/>
      <c r="I447" s="63"/>
      <c r="J447" s="63"/>
      <c r="K447" s="63"/>
      <c r="L447" s="63"/>
      <c r="M447" s="63"/>
    </row>
    <row r="448" spans="1:13" ht="12">
      <c r="A448" s="64"/>
      <c r="B448" s="63"/>
      <c r="G448" s="63"/>
      <c r="H448" s="63"/>
      <c r="I448" s="63"/>
      <c r="J448" s="63"/>
      <c r="K448" s="63"/>
      <c r="L448" s="63"/>
      <c r="M448" s="63"/>
    </row>
    <row r="449" spans="1:13" ht="12">
      <c r="A449" s="64"/>
      <c r="B449" s="63"/>
      <c r="G449" s="63"/>
      <c r="H449" s="63"/>
      <c r="I449" s="63"/>
      <c r="J449" s="63"/>
      <c r="K449" s="63"/>
      <c r="L449" s="63"/>
      <c r="M449" s="63"/>
    </row>
    <row r="450" spans="1:13" ht="12">
      <c r="A450" s="64"/>
      <c r="B450" s="63"/>
      <c r="G450" s="63"/>
      <c r="H450" s="63"/>
      <c r="I450" s="63"/>
      <c r="J450" s="63"/>
      <c r="K450" s="63"/>
      <c r="L450" s="63"/>
      <c r="M450" s="63"/>
    </row>
    <row r="451" spans="1:13" ht="12">
      <c r="A451" s="64"/>
      <c r="B451" s="63"/>
      <c r="G451" s="63"/>
      <c r="H451" s="63"/>
      <c r="I451" s="63"/>
      <c r="J451" s="63"/>
      <c r="K451" s="63"/>
      <c r="L451" s="63"/>
      <c r="M451" s="63"/>
    </row>
    <row r="452" spans="1:13" ht="12">
      <c r="A452" s="64"/>
      <c r="B452" s="63"/>
      <c r="G452" s="63"/>
      <c r="H452" s="63"/>
      <c r="I452" s="63"/>
      <c r="J452" s="63"/>
      <c r="K452" s="63"/>
      <c r="L452" s="63"/>
      <c r="M452" s="63"/>
    </row>
    <row r="453" spans="1:13" ht="12">
      <c r="A453" s="64"/>
      <c r="B453" s="63"/>
      <c r="G453" s="63"/>
      <c r="H453" s="63"/>
      <c r="I453" s="63"/>
      <c r="J453" s="63"/>
      <c r="K453" s="63"/>
      <c r="L453" s="63"/>
      <c r="M453" s="63"/>
    </row>
    <row r="454" spans="1:13" ht="12">
      <c r="A454" s="64"/>
      <c r="B454" s="63"/>
      <c r="G454" s="63"/>
      <c r="H454" s="63"/>
      <c r="I454" s="63"/>
      <c r="J454" s="63"/>
      <c r="K454" s="63"/>
      <c r="L454" s="63"/>
      <c r="M454" s="63"/>
    </row>
    <row r="455" spans="1:13" ht="12">
      <c r="A455" s="64"/>
      <c r="B455" s="63"/>
      <c r="G455" s="63"/>
      <c r="H455" s="63"/>
      <c r="I455" s="63"/>
      <c r="J455" s="63"/>
      <c r="K455" s="63"/>
      <c r="L455" s="63"/>
      <c r="M455" s="63"/>
    </row>
    <row r="456" spans="1:13" ht="12">
      <c r="A456" s="64"/>
      <c r="B456" s="63"/>
      <c r="G456" s="63"/>
      <c r="H456" s="63"/>
      <c r="I456" s="63"/>
      <c r="J456" s="63"/>
      <c r="K456" s="63"/>
      <c r="L456" s="63"/>
      <c r="M456" s="63"/>
    </row>
    <row r="457" spans="1:13" ht="12">
      <c r="A457" s="64"/>
      <c r="B457" s="63"/>
      <c r="G457" s="63"/>
      <c r="H457" s="63"/>
      <c r="I457" s="63"/>
      <c r="J457" s="63"/>
      <c r="K457" s="63"/>
      <c r="L457" s="63"/>
      <c r="M457" s="63"/>
    </row>
    <row r="458" spans="1:13" ht="12">
      <c r="A458" s="64"/>
      <c r="B458" s="63"/>
      <c r="G458" s="63"/>
      <c r="H458" s="63"/>
      <c r="I458" s="63"/>
      <c r="J458" s="63"/>
      <c r="K458" s="63"/>
      <c r="L458" s="63"/>
      <c r="M458" s="63"/>
    </row>
    <row r="459" spans="1:13" ht="12">
      <c r="A459" s="64"/>
      <c r="B459" s="63"/>
      <c r="G459" s="63"/>
      <c r="H459" s="63"/>
      <c r="I459" s="63"/>
      <c r="J459" s="63"/>
      <c r="K459" s="63"/>
      <c r="L459" s="63"/>
      <c r="M459" s="63"/>
    </row>
    <row r="460" spans="1:13" ht="12">
      <c r="A460" s="64"/>
      <c r="B460" s="63"/>
      <c r="G460" s="63"/>
      <c r="H460" s="63"/>
      <c r="I460" s="63"/>
      <c r="J460" s="63"/>
      <c r="K460" s="63"/>
      <c r="L460" s="63"/>
      <c r="M460" s="63"/>
    </row>
    <row r="461" spans="1:13" ht="12">
      <c r="A461" s="64"/>
      <c r="B461" s="63"/>
      <c r="G461" s="63"/>
      <c r="H461" s="63"/>
      <c r="I461" s="63"/>
      <c r="J461" s="63"/>
      <c r="K461" s="63"/>
      <c r="L461" s="63"/>
      <c r="M461" s="63"/>
    </row>
    <row r="462" spans="1:13" ht="12">
      <c r="A462" s="64"/>
      <c r="B462" s="63"/>
      <c r="G462" s="63"/>
      <c r="H462" s="63"/>
      <c r="I462" s="63"/>
      <c r="J462" s="63"/>
      <c r="K462" s="63"/>
      <c r="L462" s="63"/>
      <c r="M462" s="63"/>
    </row>
    <row r="463" spans="1:13" ht="12">
      <c r="A463" s="64"/>
      <c r="B463" s="63"/>
      <c r="G463" s="63"/>
      <c r="H463" s="63"/>
      <c r="I463" s="63"/>
      <c r="J463" s="63"/>
      <c r="K463" s="63"/>
      <c r="L463" s="63"/>
      <c r="M463" s="63"/>
    </row>
    <row r="464" spans="1:13" ht="12">
      <c r="A464" s="64"/>
      <c r="B464" s="63"/>
      <c r="G464" s="63"/>
      <c r="H464" s="63"/>
      <c r="I464" s="63"/>
      <c r="J464" s="63"/>
      <c r="K464" s="63"/>
      <c r="L464" s="63"/>
      <c r="M464" s="63"/>
    </row>
    <row r="465" spans="1:13" ht="12">
      <c r="A465" s="64"/>
      <c r="B465" s="63"/>
      <c r="G465" s="63"/>
      <c r="H465" s="63"/>
      <c r="I465" s="63"/>
      <c r="J465" s="63"/>
      <c r="K465" s="63"/>
      <c r="L465" s="63"/>
      <c r="M465" s="63"/>
    </row>
    <row r="466" spans="1:13" ht="12">
      <c r="A466" s="64"/>
      <c r="B466" s="63"/>
      <c r="G466" s="63"/>
      <c r="H466" s="63"/>
      <c r="I466" s="63"/>
      <c r="J466" s="63"/>
      <c r="K466" s="63"/>
      <c r="L466" s="63"/>
      <c r="M466" s="63"/>
    </row>
    <row r="467" spans="1:13" ht="12">
      <c r="A467" s="64"/>
      <c r="B467" s="63"/>
      <c r="G467" s="63"/>
      <c r="H467" s="63"/>
      <c r="I467" s="63"/>
      <c r="J467" s="63"/>
      <c r="K467" s="63"/>
      <c r="L467" s="63"/>
      <c r="M467" s="63"/>
    </row>
    <row r="468" spans="3:6" ht="12">
      <c r="C468" s="42"/>
      <c r="D468" s="42"/>
      <c r="E468" s="44"/>
      <c r="F468" s="44"/>
    </row>
    <row r="469" spans="3:6" ht="12">
      <c r="C469" s="42"/>
      <c r="D469" s="42"/>
      <c r="E469" s="44"/>
      <c r="F469" s="44"/>
    </row>
    <row r="470" spans="3:6" ht="12">
      <c r="C470" s="42"/>
      <c r="D470" s="42"/>
      <c r="E470" s="44"/>
      <c r="F470" s="44"/>
    </row>
    <row r="471" spans="3:6" ht="12">
      <c r="C471" s="42"/>
      <c r="D471" s="42"/>
      <c r="E471" s="44"/>
      <c r="F471" s="44"/>
    </row>
    <row r="472" spans="3:6" ht="12">
      <c r="C472" s="42"/>
      <c r="D472" s="42"/>
      <c r="E472" s="44"/>
      <c r="F472" s="44"/>
    </row>
    <row r="473" spans="3:6" ht="12">
      <c r="C473" s="42"/>
      <c r="D473" s="42"/>
      <c r="E473" s="44"/>
      <c r="F473" s="44"/>
    </row>
    <row r="474" spans="3:6" ht="12">
      <c r="C474" s="42"/>
      <c r="D474" s="42"/>
      <c r="E474" s="44"/>
      <c r="F474" s="44"/>
    </row>
    <row r="475" spans="3:6" ht="12">
      <c r="C475" s="42"/>
      <c r="D475" s="42"/>
      <c r="E475" s="44"/>
      <c r="F475" s="44"/>
    </row>
    <row r="476" spans="3:6" ht="12">
      <c r="C476" s="42"/>
      <c r="D476" s="42"/>
      <c r="E476" s="44"/>
      <c r="F476" s="44"/>
    </row>
    <row r="477" spans="3:6" ht="12">
      <c r="C477" s="42"/>
      <c r="D477" s="42"/>
      <c r="E477" s="44"/>
      <c r="F477" s="44"/>
    </row>
    <row r="478" spans="3:6" ht="12">
      <c r="C478" s="42"/>
      <c r="D478" s="42"/>
      <c r="E478" s="44"/>
      <c r="F478" s="44"/>
    </row>
    <row r="479" spans="3:6" ht="12">
      <c r="C479" s="42"/>
      <c r="D479" s="42"/>
      <c r="E479" s="44"/>
      <c r="F479" s="44"/>
    </row>
    <row r="480" spans="3:6" ht="12">
      <c r="C480" s="42"/>
      <c r="D480" s="42"/>
      <c r="E480" s="44"/>
      <c r="F480" s="44"/>
    </row>
    <row r="481" spans="3:6" ht="12">
      <c r="C481" s="42"/>
      <c r="D481" s="42"/>
      <c r="E481" s="44"/>
      <c r="F481" s="44"/>
    </row>
    <row r="482" spans="3:6" ht="12">
      <c r="C482" s="42"/>
      <c r="D482" s="42"/>
      <c r="E482" s="44"/>
      <c r="F482" s="44"/>
    </row>
    <row r="483" spans="3:6" ht="12">
      <c r="C483" s="42"/>
      <c r="D483" s="42"/>
      <c r="E483" s="44"/>
      <c r="F483" s="44"/>
    </row>
    <row r="484" spans="3:6" ht="12">
      <c r="C484" s="42"/>
      <c r="D484" s="42"/>
      <c r="E484" s="44"/>
      <c r="F484" s="44"/>
    </row>
    <row r="485" spans="3:6" ht="12">
      <c r="C485" s="42"/>
      <c r="D485" s="42"/>
      <c r="E485" s="44"/>
      <c r="F485" s="44"/>
    </row>
    <row r="486" spans="3:6" ht="12">
      <c r="C486" s="42"/>
      <c r="D486" s="42"/>
      <c r="E486" s="44"/>
      <c r="F486" s="44"/>
    </row>
    <row r="487" spans="3:6" ht="12">
      <c r="C487" s="42"/>
      <c r="D487" s="42"/>
      <c r="E487" s="44"/>
      <c r="F487" s="44"/>
    </row>
    <row r="488" spans="3:6" ht="12">
      <c r="C488" s="42"/>
      <c r="D488" s="42"/>
      <c r="E488" s="44"/>
      <c r="F488" s="44"/>
    </row>
    <row r="489" spans="3:6" ht="12">
      <c r="C489" s="42"/>
      <c r="D489" s="42"/>
      <c r="E489" s="44"/>
      <c r="F489" s="44"/>
    </row>
    <row r="490" spans="3:6" ht="12">
      <c r="C490" s="42"/>
      <c r="D490" s="42"/>
      <c r="E490" s="44"/>
      <c r="F490" s="44"/>
    </row>
    <row r="491" spans="3:6" ht="12">
      <c r="C491" s="42"/>
      <c r="D491" s="42"/>
      <c r="E491" s="44"/>
      <c r="F491" s="44"/>
    </row>
    <row r="492" spans="3:6" ht="12">
      <c r="C492" s="42"/>
      <c r="D492" s="42"/>
      <c r="E492" s="44"/>
      <c r="F492" s="44"/>
    </row>
    <row r="493" spans="3:6" ht="12">
      <c r="C493" s="42"/>
      <c r="D493" s="42"/>
      <c r="E493" s="44"/>
      <c r="F493" s="44"/>
    </row>
    <row r="494" spans="3:6" ht="12">
      <c r="C494" s="42"/>
      <c r="D494" s="42"/>
      <c r="E494" s="44"/>
      <c r="F494" s="44"/>
    </row>
    <row r="495" spans="3:6" ht="12">
      <c r="C495" s="42"/>
      <c r="D495" s="42"/>
      <c r="E495" s="44"/>
      <c r="F495" s="44"/>
    </row>
    <row r="496" spans="3:6" ht="12">
      <c r="C496" s="42"/>
      <c r="D496" s="42"/>
      <c r="E496" s="44"/>
      <c r="F496" s="44"/>
    </row>
    <row r="497" spans="3:6" ht="12">
      <c r="C497" s="42"/>
      <c r="D497" s="42"/>
      <c r="E497" s="44"/>
      <c r="F497" s="44"/>
    </row>
    <row r="498" spans="3:6" ht="12">
      <c r="C498" s="42"/>
      <c r="D498" s="42"/>
      <c r="E498" s="44"/>
      <c r="F498" s="44"/>
    </row>
    <row r="499" spans="3:6" ht="12">
      <c r="C499" s="42"/>
      <c r="D499" s="42"/>
      <c r="E499" s="44"/>
      <c r="F499" s="44"/>
    </row>
    <row r="500" spans="3:6" ht="12">
      <c r="C500" s="42"/>
      <c r="D500" s="42"/>
      <c r="E500" s="44"/>
      <c r="F500" s="44"/>
    </row>
    <row r="501" spans="3:6" ht="12">
      <c r="C501" s="42"/>
      <c r="D501" s="42"/>
      <c r="E501" s="44"/>
      <c r="F501" s="44"/>
    </row>
    <row r="502" spans="3:6" ht="12">
      <c r="C502" s="42"/>
      <c r="D502" s="42"/>
      <c r="E502" s="44"/>
      <c r="F502" s="44"/>
    </row>
    <row r="503" spans="3:6" ht="12">
      <c r="C503" s="42"/>
      <c r="D503" s="42"/>
      <c r="E503" s="44"/>
      <c r="F503" s="44"/>
    </row>
    <row r="504" spans="3:6" ht="12">
      <c r="C504" s="42"/>
      <c r="D504" s="42"/>
      <c r="E504" s="44"/>
      <c r="F504" s="44"/>
    </row>
    <row r="505" spans="3:6" ht="12">
      <c r="C505" s="42"/>
      <c r="D505" s="42"/>
      <c r="E505" s="44"/>
      <c r="F505" s="44"/>
    </row>
    <row r="506" spans="3:6" ht="12">
      <c r="C506" s="42"/>
      <c r="D506" s="42"/>
      <c r="E506" s="44"/>
      <c r="F506" s="44"/>
    </row>
    <row r="507" spans="3:6" ht="12">
      <c r="C507" s="42"/>
      <c r="D507" s="42"/>
      <c r="E507" s="44"/>
      <c r="F507" s="44"/>
    </row>
  </sheetData>
  <autoFilter ref="A4:J4"/>
  <mergeCells count="5">
    <mergeCell ref="A3:B3"/>
    <mergeCell ref="A2:H2"/>
    <mergeCell ref="I2:J2"/>
    <mergeCell ref="A1:H1"/>
    <mergeCell ref="I1:J1"/>
  </mergeCells>
  <printOptions/>
  <pageMargins left="0.61" right="0.45" top="0.76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9"/>
  <sheetViews>
    <sheetView workbookViewId="0" topLeftCell="A1">
      <selection activeCell="B1" sqref="B1:B16384"/>
    </sheetView>
  </sheetViews>
  <sheetFormatPr defaultColWidth="9.140625" defaultRowHeight="12.75"/>
  <cols>
    <col min="1" max="1" width="19.28125" style="3" customWidth="1"/>
    <col min="2" max="2" width="12.140625" style="3" customWidth="1"/>
    <col min="3" max="4" width="9.140625" style="3" customWidth="1"/>
    <col min="9" max="16384" width="9.140625" style="3" customWidth="1"/>
  </cols>
  <sheetData>
    <row r="1" spans="1:3" ht="13.5" thickBot="1">
      <c r="A1" s="5" t="s">
        <v>308</v>
      </c>
      <c r="B1" s="2">
        <v>2003</v>
      </c>
      <c r="C1" s="3">
        <v>2005</v>
      </c>
    </row>
    <row r="2" spans="1:3" ht="13.5" thickBot="1">
      <c r="A2" s="2" t="s">
        <v>15</v>
      </c>
      <c r="B2" s="1">
        <v>10.1</v>
      </c>
      <c r="C2" s="4"/>
    </row>
    <row r="3" spans="1:3" ht="13.5" thickBot="1">
      <c r="A3" s="2" t="s">
        <v>185</v>
      </c>
      <c r="B3" s="1">
        <v>4.1</v>
      </c>
      <c r="C3" s="4"/>
    </row>
    <row r="4" spans="1:3" ht="13.5" thickBot="1">
      <c r="A4" s="2" t="s">
        <v>71</v>
      </c>
      <c r="B4" s="1">
        <v>5.8</v>
      </c>
      <c r="C4" s="4"/>
    </row>
    <row r="5" spans="1:3" ht="13.5" thickBot="1">
      <c r="A5" s="2" t="s">
        <v>135</v>
      </c>
      <c r="B5" s="1">
        <v>4.7</v>
      </c>
      <c r="C5" s="4"/>
    </row>
    <row r="6" spans="1:3" ht="13.5" thickBot="1">
      <c r="A6" s="2" t="s">
        <v>154</v>
      </c>
      <c r="B6" s="1">
        <v>4.5</v>
      </c>
      <c r="C6" s="4"/>
    </row>
    <row r="7" spans="1:3" ht="13.5" thickBot="1">
      <c r="A7" s="2" t="s">
        <v>271</v>
      </c>
      <c r="B7" s="1">
        <v>3</v>
      </c>
      <c r="C7" s="4"/>
    </row>
    <row r="8" spans="1:3" ht="13.5" thickBot="1">
      <c r="A8" s="2" t="s">
        <v>263</v>
      </c>
      <c r="B8" s="1">
        <v>3.1</v>
      </c>
      <c r="C8" s="4"/>
    </row>
    <row r="9" spans="1:3" ht="13.5" thickBot="1">
      <c r="A9" s="2" t="s">
        <v>1</v>
      </c>
      <c r="B9" s="1">
        <v>13.5</v>
      </c>
      <c r="C9" s="4"/>
    </row>
    <row r="10" spans="1:3" ht="13.5" thickBot="1">
      <c r="A10" s="2" t="s">
        <v>299</v>
      </c>
      <c r="B10" s="1">
        <v>2.4</v>
      </c>
      <c r="C10" s="4"/>
    </row>
    <row r="11" spans="1:3" ht="13.5" thickBot="1">
      <c r="A11" s="2" t="s">
        <v>251</v>
      </c>
      <c r="B11" s="1">
        <v>3.3</v>
      </c>
      <c r="C11" s="4"/>
    </row>
    <row r="12" spans="1:3" ht="13.5" thickBot="1">
      <c r="A12" s="2" t="s">
        <v>117</v>
      </c>
      <c r="B12" s="1">
        <v>4.9</v>
      </c>
      <c r="C12" s="4"/>
    </row>
    <row r="13" spans="1:3" ht="13.5" thickBot="1">
      <c r="A13" s="2" t="s">
        <v>220</v>
      </c>
      <c r="B13" s="1">
        <v>3.7</v>
      </c>
      <c r="C13" s="4"/>
    </row>
    <row r="14" spans="1:3" ht="13.5" thickBot="1">
      <c r="A14" s="2" t="s">
        <v>45</v>
      </c>
      <c r="B14" s="1">
        <v>6.7</v>
      </c>
      <c r="C14" s="4"/>
    </row>
    <row r="15" spans="1:3" ht="13.5" thickBot="1">
      <c r="A15" s="2" t="s">
        <v>143</v>
      </c>
      <c r="B15" s="1">
        <v>4.6</v>
      </c>
      <c r="C15" s="4"/>
    </row>
    <row r="16" spans="1:3" ht="13.5" thickBot="1">
      <c r="A16" s="2" t="s">
        <v>206</v>
      </c>
      <c r="B16" s="1">
        <v>3.9</v>
      </c>
      <c r="C16" s="4"/>
    </row>
    <row r="17" spans="1:3" ht="13.5" thickBot="1">
      <c r="A17" s="2" t="s">
        <v>55</v>
      </c>
      <c r="B17" s="1">
        <v>6.3</v>
      </c>
      <c r="C17" s="4"/>
    </row>
    <row r="18" spans="1:3" ht="13.5" thickBot="1">
      <c r="A18" s="2" t="s">
        <v>93</v>
      </c>
      <c r="B18" s="1">
        <v>5.4</v>
      </c>
      <c r="C18" s="4"/>
    </row>
    <row r="19" spans="1:3" ht="13.5" thickBot="1">
      <c r="A19" s="2" t="s">
        <v>194</v>
      </c>
      <c r="B19" s="1">
        <v>4</v>
      </c>
      <c r="C19" s="4"/>
    </row>
    <row r="20" spans="1:3" ht="13.5" thickBot="1">
      <c r="A20" s="2" t="s">
        <v>149</v>
      </c>
      <c r="B20" s="1">
        <v>4.5</v>
      </c>
      <c r="C20" s="4"/>
    </row>
    <row r="21" spans="1:3" ht="13.5" thickBot="1">
      <c r="A21" s="2" t="s">
        <v>56</v>
      </c>
      <c r="B21" s="1">
        <v>6.3</v>
      </c>
      <c r="C21" s="4"/>
    </row>
    <row r="22" spans="1:3" ht="13.5" thickBot="1">
      <c r="A22" s="2" t="s">
        <v>297</v>
      </c>
      <c r="B22" s="1">
        <v>2.5</v>
      </c>
      <c r="C22" s="4"/>
    </row>
    <row r="23" spans="1:3" ht="13.5" thickBot="1">
      <c r="A23" s="2" t="s">
        <v>175</v>
      </c>
      <c r="B23" s="1">
        <v>4.2</v>
      </c>
      <c r="C23" s="4"/>
    </row>
    <row r="24" spans="1:3" ht="13.5" thickBot="1">
      <c r="A24" s="2" t="s">
        <v>173</v>
      </c>
      <c r="B24" s="1">
        <v>4.2</v>
      </c>
      <c r="C24" s="4"/>
    </row>
    <row r="25" spans="1:3" ht="13.5" thickBot="1">
      <c r="A25" s="2" t="s">
        <v>205</v>
      </c>
      <c r="B25" s="1">
        <v>3.9</v>
      </c>
      <c r="C25" s="4"/>
    </row>
    <row r="26" spans="1:3" ht="13.5" thickBot="1">
      <c r="A26" s="2" t="s">
        <v>142</v>
      </c>
      <c r="B26" s="1">
        <v>4.6</v>
      </c>
      <c r="C26" s="4"/>
    </row>
    <row r="27" spans="1:3" ht="13.5" thickBot="1">
      <c r="A27" s="2" t="s">
        <v>272</v>
      </c>
      <c r="B27" s="1">
        <v>3</v>
      </c>
      <c r="C27" s="4"/>
    </row>
    <row r="28" spans="1:3" ht="13.5" thickBot="1">
      <c r="A28" s="2" t="s">
        <v>265</v>
      </c>
      <c r="B28" s="1">
        <v>3.1</v>
      </c>
      <c r="C28" s="4"/>
    </row>
    <row r="29" spans="1:3" ht="13.5" thickBot="1">
      <c r="A29" s="2" t="s">
        <v>66</v>
      </c>
      <c r="B29" s="1">
        <v>6</v>
      </c>
      <c r="C29" s="4"/>
    </row>
    <row r="30" spans="1:3" ht="13.5" thickBot="1">
      <c r="A30" s="2" t="s">
        <v>138</v>
      </c>
      <c r="B30" s="1">
        <v>4.6</v>
      </c>
      <c r="C30" s="4"/>
    </row>
    <row r="31" spans="1:3" ht="13.5" thickBot="1">
      <c r="A31" s="2" t="s">
        <v>156</v>
      </c>
      <c r="B31" s="1">
        <v>4.4</v>
      </c>
      <c r="C31" s="4"/>
    </row>
    <row r="32" spans="1:3" ht="13.5" thickBot="1">
      <c r="A32" s="2" t="s">
        <v>0</v>
      </c>
      <c r="B32" s="1">
        <v>18.3</v>
      </c>
      <c r="C32" s="4"/>
    </row>
    <row r="33" spans="1:3" ht="13.5" thickBot="1">
      <c r="A33" s="2" t="s">
        <v>264</v>
      </c>
      <c r="B33" s="1">
        <v>3.1</v>
      </c>
      <c r="C33" s="4"/>
    </row>
    <row r="34" spans="1:3" ht="13.5" thickBot="1">
      <c r="A34" s="2" t="s">
        <v>223</v>
      </c>
      <c r="B34" s="1">
        <v>3.7</v>
      </c>
      <c r="C34" s="4"/>
    </row>
    <row r="35" spans="1:3" ht="13.5" thickBot="1">
      <c r="A35" s="2" t="s">
        <v>266</v>
      </c>
      <c r="B35" s="1">
        <v>3.1</v>
      </c>
      <c r="C35" s="4"/>
    </row>
    <row r="36" spans="1:3" ht="13.5" thickBot="1">
      <c r="A36" s="2" t="s">
        <v>19</v>
      </c>
      <c r="B36" s="1">
        <v>9.7</v>
      </c>
      <c r="C36" s="4"/>
    </row>
    <row r="37" spans="1:3" ht="13.5" thickBot="1">
      <c r="A37" s="2" t="s">
        <v>261</v>
      </c>
      <c r="B37" s="1">
        <v>3.1</v>
      </c>
      <c r="C37" s="4"/>
    </row>
    <row r="38" spans="1:3" ht="13.5" thickBot="1">
      <c r="A38" s="2" t="s">
        <v>111</v>
      </c>
      <c r="B38" s="1">
        <v>5</v>
      </c>
      <c r="C38" s="4"/>
    </row>
    <row r="39" spans="1:3" ht="13.5" thickBot="1">
      <c r="A39" s="2" t="s">
        <v>82</v>
      </c>
      <c r="B39" s="1">
        <v>5.6</v>
      </c>
      <c r="C39" s="4"/>
    </row>
    <row r="40" spans="1:3" ht="13.5" thickBot="1">
      <c r="A40" s="2" t="s">
        <v>75</v>
      </c>
      <c r="B40" s="1">
        <v>5.7</v>
      </c>
      <c r="C40" s="4"/>
    </row>
    <row r="41" spans="1:3" ht="13.5" thickBot="1">
      <c r="A41" s="2" t="s">
        <v>241</v>
      </c>
      <c r="B41" s="1">
        <v>3.4</v>
      </c>
      <c r="C41" s="4"/>
    </row>
    <row r="42" spans="1:3" ht="13.5" thickBot="1">
      <c r="A42" s="2" t="s">
        <v>202</v>
      </c>
      <c r="B42" s="1">
        <v>3.9</v>
      </c>
      <c r="C42" s="4"/>
    </row>
    <row r="43" spans="1:3" ht="13.5" thickBot="1">
      <c r="A43" s="2" t="s">
        <v>78</v>
      </c>
      <c r="B43" s="1">
        <v>5.7</v>
      </c>
      <c r="C43" s="4"/>
    </row>
    <row r="44" spans="1:3" ht="13.5" thickBot="1">
      <c r="A44" s="2" t="s">
        <v>178</v>
      </c>
      <c r="B44" s="1">
        <v>4.1</v>
      </c>
      <c r="C44" s="4"/>
    </row>
    <row r="45" spans="1:3" ht="13.5" thickBot="1">
      <c r="A45" s="2" t="s">
        <v>62</v>
      </c>
      <c r="B45" s="1">
        <v>6.1</v>
      </c>
      <c r="C45" s="4"/>
    </row>
    <row r="46" spans="1:3" ht="13.5" thickBot="1">
      <c r="A46" s="2" t="s">
        <v>197</v>
      </c>
      <c r="B46" s="1">
        <v>4</v>
      </c>
      <c r="C46" s="4"/>
    </row>
    <row r="47" spans="1:3" ht="13.5" thickBot="1">
      <c r="A47" s="2" t="s">
        <v>24</v>
      </c>
      <c r="B47" s="1">
        <v>8.7</v>
      </c>
      <c r="C47" s="4"/>
    </row>
    <row r="48" spans="1:3" ht="13.5" thickBot="1">
      <c r="A48" s="2" t="s">
        <v>229</v>
      </c>
      <c r="B48" s="1">
        <v>3.7</v>
      </c>
      <c r="C48" s="4"/>
    </row>
    <row r="49" spans="1:3" ht="13.5" thickBot="1">
      <c r="A49" s="2" t="s">
        <v>177</v>
      </c>
      <c r="B49" s="1">
        <v>4.2</v>
      </c>
      <c r="C49" s="4"/>
    </row>
    <row r="50" spans="1:3" ht="13.5" thickBot="1">
      <c r="A50" s="2" t="s">
        <v>32</v>
      </c>
      <c r="B50" s="1">
        <v>8.1</v>
      </c>
      <c r="C50" s="4"/>
    </row>
    <row r="51" spans="1:3" ht="13.5" thickBot="1">
      <c r="A51" s="2" t="s">
        <v>3</v>
      </c>
      <c r="B51" s="1">
        <v>12.4</v>
      </c>
      <c r="C51" s="4"/>
    </row>
    <row r="52" spans="1:3" ht="13.5" thickBot="1">
      <c r="A52" s="2" t="s">
        <v>245</v>
      </c>
      <c r="B52" s="1">
        <v>3.4</v>
      </c>
      <c r="C52" s="4"/>
    </row>
    <row r="53" spans="1:3" ht="13.5" thickBot="1">
      <c r="A53" s="2" t="s">
        <v>190</v>
      </c>
      <c r="B53" s="1">
        <v>4</v>
      </c>
      <c r="C53" s="4"/>
    </row>
    <row r="54" spans="1:3" ht="13.5" thickBot="1">
      <c r="A54" s="2" t="s">
        <v>68</v>
      </c>
      <c r="B54" s="1">
        <v>5.9</v>
      </c>
      <c r="C54" s="4"/>
    </row>
    <row r="55" spans="1:3" ht="13.5" thickBot="1">
      <c r="A55" s="2" t="s">
        <v>73</v>
      </c>
      <c r="B55" s="1">
        <v>5.8</v>
      </c>
      <c r="C55" s="4"/>
    </row>
    <row r="56" spans="1:3" ht="13.5" thickBot="1">
      <c r="A56" s="2" t="s">
        <v>126</v>
      </c>
      <c r="B56" s="1">
        <v>4.8</v>
      </c>
      <c r="C56" s="4"/>
    </row>
    <row r="57" spans="1:3" ht="13.5" thickBot="1">
      <c r="A57" s="2" t="s">
        <v>300</v>
      </c>
      <c r="B57" s="1">
        <v>2.3</v>
      </c>
      <c r="C57" s="4"/>
    </row>
    <row r="58" spans="1:3" ht="13.5" thickBot="1">
      <c r="A58" s="2" t="s">
        <v>77</v>
      </c>
      <c r="B58" s="1">
        <v>5.7</v>
      </c>
      <c r="C58" s="4"/>
    </row>
    <row r="59" spans="1:3" ht="13.5" thickBot="1">
      <c r="A59" s="2" t="s">
        <v>226</v>
      </c>
      <c r="B59" s="1">
        <v>3.7</v>
      </c>
      <c r="C59" s="4"/>
    </row>
    <row r="60" spans="1:3" ht="13.5" thickBot="1">
      <c r="A60" s="2" t="s">
        <v>145</v>
      </c>
      <c r="B60" s="1">
        <v>4.6</v>
      </c>
      <c r="C60" s="4"/>
    </row>
    <row r="61" spans="1:3" ht="13.5" thickBot="1">
      <c r="A61" s="2" t="s">
        <v>25</v>
      </c>
      <c r="B61" s="1">
        <v>8.6</v>
      </c>
      <c r="C61" s="4"/>
    </row>
    <row r="62" spans="1:3" ht="13.5" thickBot="1">
      <c r="A62" s="2" t="s">
        <v>98</v>
      </c>
      <c r="B62" s="1">
        <v>5.3</v>
      </c>
      <c r="C62" s="4"/>
    </row>
    <row r="63" spans="1:3" ht="13.5" thickBot="1">
      <c r="A63" s="2" t="s">
        <v>84</v>
      </c>
      <c r="B63" s="1">
        <v>5.6</v>
      </c>
      <c r="C63" s="4"/>
    </row>
    <row r="64" spans="1:3" ht="13.5" thickBot="1">
      <c r="A64" s="2" t="s">
        <v>155</v>
      </c>
      <c r="B64" s="1">
        <v>4.5</v>
      </c>
      <c r="C64" s="4"/>
    </row>
    <row r="65" spans="1:3" ht="13.5" thickBot="1">
      <c r="A65" s="2" t="s">
        <v>5</v>
      </c>
      <c r="B65" s="1">
        <v>12.4</v>
      </c>
      <c r="C65" s="4"/>
    </row>
    <row r="66" spans="1:3" ht="13.5" thickBot="1">
      <c r="A66" s="2" t="s">
        <v>104</v>
      </c>
      <c r="B66" s="1">
        <v>5.3</v>
      </c>
      <c r="C66" s="4"/>
    </row>
    <row r="67" spans="1:3" ht="13.5" thickBot="1">
      <c r="A67" s="2" t="s">
        <v>101</v>
      </c>
      <c r="B67" s="1">
        <v>5.3</v>
      </c>
      <c r="C67" s="4"/>
    </row>
    <row r="68" spans="1:3" ht="13.5" thickBot="1">
      <c r="A68" s="2" t="s">
        <v>14</v>
      </c>
      <c r="B68" s="1">
        <v>10.2</v>
      </c>
      <c r="C68" s="4"/>
    </row>
    <row r="69" spans="1:3" ht="13.5" thickBot="1">
      <c r="A69" s="2" t="s">
        <v>214</v>
      </c>
      <c r="B69" s="1">
        <v>3.8</v>
      </c>
      <c r="C69" s="4"/>
    </row>
    <row r="70" spans="1:3" ht="13.5" thickBot="1">
      <c r="A70" s="2" t="s">
        <v>94</v>
      </c>
      <c r="B70" s="1">
        <v>5.4</v>
      </c>
      <c r="C70" s="4"/>
    </row>
    <row r="71" spans="1:3" ht="13.5" thickBot="1">
      <c r="A71" s="2" t="s">
        <v>110</v>
      </c>
      <c r="B71" s="1">
        <v>5</v>
      </c>
      <c r="C71" s="4"/>
    </row>
    <row r="72" spans="1:3" ht="13.5" thickBot="1">
      <c r="A72" s="2" t="s">
        <v>232</v>
      </c>
      <c r="B72" s="1">
        <v>3.6</v>
      </c>
      <c r="C72" s="4"/>
    </row>
    <row r="73" spans="1:3" ht="13.5" thickBot="1">
      <c r="A73" s="2" t="s">
        <v>180</v>
      </c>
      <c r="B73" s="1">
        <v>4.1</v>
      </c>
      <c r="C73" s="4"/>
    </row>
    <row r="74" spans="1:3" ht="13.5" thickBot="1">
      <c r="A74" s="2" t="s">
        <v>76</v>
      </c>
      <c r="B74" s="1">
        <v>5.7</v>
      </c>
      <c r="C74" s="4"/>
    </row>
    <row r="75" spans="1:3" ht="13.5" thickBot="1">
      <c r="A75" s="2" t="s">
        <v>246</v>
      </c>
      <c r="B75" s="1">
        <v>3.4</v>
      </c>
      <c r="C75" s="4"/>
    </row>
    <row r="76" spans="1:3" ht="13.5" thickBot="1">
      <c r="A76" s="2" t="s">
        <v>48</v>
      </c>
      <c r="B76" s="1">
        <v>6.7</v>
      </c>
      <c r="C76" s="4"/>
    </row>
    <row r="77" spans="1:3" ht="13.5" thickBot="1">
      <c r="A77" s="2" t="s">
        <v>6</v>
      </c>
      <c r="B77" s="1">
        <v>12.2</v>
      </c>
      <c r="C77" s="4"/>
    </row>
    <row r="78" spans="1:3" ht="13.5" thickBot="1">
      <c r="A78" s="2" t="s">
        <v>42</v>
      </c>
      <c r="B78" s="1">
        <v>7.2</v>
      </c>
      <c r="C78" s="4"/>
    </row>
    <row r="79" spans="1:3" ht="13.5" thickBot="1">
      <c r="A79" s="2" t="s">
        <v>195</v>
      </c>
      <c r="B79" s="1">
        <v>4</v>
      </c>
      <c r="C79" s="4"/>
    </row>
    <row r="80" spans="1:3" ht="13.5" thickBot="1">
      <c r="A80" s="2" t="s">
        <v>65</v>
      </c>
      <c r="B80" s="1">
        <v>6</v>
      </c>
      <c r="C80" s="4"/>
    </row>
    <row r="81" spans="1:3" ht="13.5" thickBot="1">
      <c r="A81" s="2" t="s">
        <v>305</v>
      </c>
      <c r="B81" s="1">
        <v>1.6</v>
      </c>
      <c r="C81" s="4"/>
    </row>
    <row r="82" spans="1:3" ht="13.5" thickBot="1">
      <c r="A82" s="2" t="s">
        <v>278</v>
      </c>
      <c r="B82" s="1">
        <v>2.9</v>
      </c>
      <c r="C82" s="4"/>
    </row>
    <row r="83" spans="1:3" ht="13.5" thickBot="1">
      <c r="A83" s="2" t="s">
        <v>125</v>
      </c>
      <c r="B83" s="1">
        <v>4.8</v>
      </c>
      <c r="C83" s="4"/>
    </row>
    <row r="84" spans="1:3" ht="13.5" thickBot="1">
      <c r="A84" s="2" t="s">
        <v>113</v>
      </c>
      <c r="B84" s="1">
        <v>5</v>
      </c>
      <c r="C84" s="4"/>
    </row>
    <row r="85" spans="1:3" ht="13.5" thickBot="1">
      <c r="A85" s="2" t="s">
        <v>239</v>
      </c>
      <c r="B85" s="1">
        <v>3.5</v>
      </c>
      <c r="C85" s="4"/>
    </row>
    <row r="86" spans="1:3" ht="13.5" thickBot="1">
      <c r="A86" s="2" t="s">
        <v>114</v>
      </c>
      <c r="B86" s="1">
        <v>5</v>
      </c>
      <c r="C86" s="4"/>
    </row>
    <row r="87" spans="1:3" ht="13.5" thickBot="1">
      <c r="A87" s="2" t="s">
        <v>254</v>
      </c>
      <c r="B87" s="1">
        <v>3.2</v>
      </c>
      <c r="C87" s="4"/>
    </row>
    <row r="88" spans="1:3" ht="13.5" thickBot="1">
      <c r="A88" s="2" t="s">
        <v>35</v>
      </c>
      <c r="B88" s="1">
        <v>7.7</v>
      </c>
      <c r="C88" s="4"/>
    </row>
    <row r="89" spans="1:3" ht="13.5" thickBot="1">
      <c r="A89" s="2" t="s">
        <v>139</v>
      </c>
      <c r="B89" s="1">
        <v>4.6</v>
      </c>
      <c r="C89" s="4"/>
    </row>
    <row r="90" spans="1:3" ht="13.5" thickBot="1">
      <c r="A90" s="2" t="s">
        <v>116</v>
      </c>
      <c r="B90" s="1">
        <v>5</v>
      </c>
      <c r="C90" s="4"/>
    </row>
    <row r="91" spans="1:3" ht="13.5" thickBot="1">
      <c r="A91" s="2" t="s">
        <v>198</v>
      </c>
      <c r="B91" s="1">
        <v>4</v>
      </c>
      <c r="C91" s="4"/>
    </row>
    <row r="92" spans="1:3" ht="13.5" thickBot="1">
      <c r="A92" s="2" t="s">
        <v>136</v>
      </c>
      <c r="B92" s="1">
        <v>4.7</v>
      </c>
      <c r="C92" s="4"/>
    </row>
    <row r="93" spans="1:3" ht="13.5" thickBot="1">
      <c r="A93" s="2" t="s">
        <v>18</v>
      </c>
      <c r="B93" s="1">
        <v>9.7</v>
      </c>
      <c r="C93" s="4"/>
    </row>
    <row r="94" spans="1:3" ht="13.5" thickBot="1">
      <c r="A94" s="2" t="s">
        <v>159</v>
      </c>
      <c r="B94" s="1">
        <v>4.4</v>
      </c>
      <c r="C94" s="4"/>
    </row>
    <row r="95" spans="1:3" ht="13.5" thickBot="1">
      <c r="A95" s="2" t="s">
        <v>168</v>
      </c>
      <c r="B95" s="1">
        <v>4.4</v>
      </c>
      <c r="C95" s="4"/>
    </row>
    <row r="96" spans="1:3" ht="13.5" thickBot="1">
      <c r="A96" s="2" t="s">
        <v>122</v>
      </c>
      <c r="B96" s="1">
        <v>4.9</v>
      </c>
      <c r="C96" s="4"/>
    </row>
    <row r="97" spans="1:3" ht="13.5" thickBot="1">
      <c r="A97" s="2" t="s">
        <v>112</v>
      </c>
      <c r="B97" s="1">
        <v>5</v>
      </c>
      <c r="C97" s="4"/>
    </row>
    <row r="98" spans="1:3" ht="13.5" thickBot="1">
      <c r="A98" s="2" t="s">
        <v>257</v>
      </c>
      <c r="B98" s="1">
        <v>3.2</v>
      </c>
      <c r="C98" s="4"/>
    </row>
    <row r="99" spans="1:3" ht="13.5" thickBot="1">
      <c r="A99" s="2" t="s">
        <v>36</v>
      </c>
      <c r="B99" s="1">
        <v>7.6</v>
      </c>
      <c r="C99" s="4"/>
    </row>
    <row r="100" spans="1:3" ht="13.5" thickBot="1">
      <c r="A100" s="2" t="s">
        <v>199</v>
      </c>
      <c r="B100" s="1">
        <v>4</v>
      </c>
      <c r="C100" s="4"/>
    </row>
    <row r="101" spans="1:3" ht="13.5" thickBot="1">
      <c r="A101" s="2" t="s">
        <v>164</v>
      </c>
      <c r="B101" s="1">
        <v>4.4</v>
      </c>
      <c r="C101" s="4"/>
    </row>
    <row r="102" spans="1:3" ht="13.5" thickBot="1">
      <c r="A102" s="2" t="s">
        <v>306</v>
      </c>
      <c r="B102" s="1"/>
      <c r="C102" s="4"/>
    </row>
    <row r="103" spans="1:3" ht="13.5" thickBot="1">
      <c r="A103" s="2" t="s">
        <v>128</v>
      </c>
      <c r="B103" s="1">
        <v>4.8</v>
      </c>
      <c r="C103" s="4"/>
    </row>
    <row r="104" spans="1:3" ht="13.5" thickBot="1">
      <c r="A104" s="2" t="s">
        <v>304</v>
      </c>
      <c r="B104" s="1">
        <v>1.9</v>
      </c>
      <c r="C104" s="4"/>
    </row>
    <row r="105" spans="1:3" ht="13.5" thickBot="1">
      <c r="A105" s="2" t="s">
        <v>191</v>
      </c>
      <c r="B105" s="1">
        <v>4</v>
      </c>
      <c r="C105" s="4"/>
    </row>
    <row r="106" spans="1:3" ht="13.5" thickBot="1">
      <c r="A106" s="2" t="s">
        <v>179</v>
      </c>
      <c r="B106" s="1">
        <v>4.1</v>
      </c>
      <c r="C106" s="4"/>
    </row>
    <row r="107" spans="1:3" ht="13.5" thickBot="1">
      <c r="A107" s="2" t="s">
        <v>234</v>
      </c>
      <c r="B107" s="1">
        <v>3.6</v>
      </c>
      <c r="C107" s="4"/>
    </row>
    <row r="108" spans="1:3" ht="13.5" thickBot="1">
      <c r="A108" s="2" t="s">
        <v>289</v>
      </c>
      <c r="B108" s="1">
        <v>2.7</v>
      </c>
      <c r="C108" s="4"/>
    </row>
    <row r="109" spans="1:3" ht="13.5" thickBot="1">
      <c r="A109" s="2" t="s">
        <v>131</v>
      </c>
      <c r="B109" s="1">
        <v>4.8</v>
      </c>
      <c r="C109" s="4"/>
    </row>
    <row r="110" spans="1:3" ht="13.5" thickBot="1">
      <c r="A110" s="2" t="s">
        <v>260</v>
      </c>
      <c r="B110" s="1">
        <v>3.2</v>
      </c>
      <c r="C110" s="4"/>
    </row>
    <row r="111" spans="1:3" ht="13.5" thickBot="1">
      <c r="A111" s="2" t="s">
        <v>276</v>
      </c>
      <c r="B111" s="1">
        <v>3</v>
      </c>
      <c r="C111" s="4"/>
    </row>
    <row r="112" spans="1:3" ht="13.5" thickBot="1">
      <c r="A112" s="2" t="s">
        <v>242</v>
      </c>
      <c r="B112" s="1">
        <v>3.4</v>
      </c>
      <c r="C112" s="4"/>
    </row>
    <row r="113" spans="1:3" ht="13.5" thickBot="1">
      <c r="A113" s="2" t="s">
        <v>69</v>
      </c>
      <c r="B113" s="1">
        <v>5.8</v>
      </c>
      <c r="C113" s="4"/>
    </row>
    <row r="114" spans="1:3" ht="13.5" thickBot="1">
      <c r="A114" s="2" t="s">
        <v>218</v>
      </c>
      <c r="B114" s="1">
        <v>3.8</v>
      </c>
      <c r="C114" s="4"/>
    </row>
    <row r="115" spans="1:3" ht="13.5" thickBot="1">
      <c r="A115" s="2" t="s">
        <v>103</v>
      </c>
      <c r="B115" s="1">
        <v>5.3</v>
      </c>
      <c r="C115" s="4"/>
    </row>
    <row r="116" spans="1:3" ht="13.5" thickBot="1">
      <c r="A116" s="2" t="s">
        <v>274</v>
      </c>
      <c r="B116" s="1">
        <v>3</v>
      </c>
      <c r="C116" s="4"/>
    </row>
    <row r="117" spans="1:3" ht="13.5" thickBot="1">
      <c r="A117" s="2" t="s">
        <v>184</v>
      </c>
      <c r="B117" s="1">
        <v>4.1</v>
      </c>
      <c r="C117" s="4"/>
    </row>
    <row r="118" spans="1:3" ht="13.5" thickBot="1">
      <c r="A118" s="2" t="s">
        <v>281</v>
      </c>
      <c r="B118" s="1">
        <v>2.9</v>
      </c>
      <c r="C118" s="4"/>
    </row>
    <row r="119" spans="1:3" ht="13.5" thickBot="1">
      <c r="A119" s="2" t="s">
        <v>235</v>
      </c>
      <c r="B119" s="1">
        <v>3.6</v>
      </c>
      <c r="C119" s="4"/>
    </row>
    <row r="120" spans="1:3" ht="13.5" thickBot="1">
      <c r="A120" s="2" t="s">
        <v>169</v>
      </c>
      <c r="B120" s="1">
        <v>4.3</v>
      </c>
      <c r="C120" s="4"/>
    </row>
    <row r="121" spans="1:3" ht="13.5" thickBot="1">
      <c r="A121" s="2" t="s">
        <v>49</v>
      </c>
      <c r="B121" s="1">
        <v>6.7</v>
      </c>
      <c r="C121" s="4"/>
    </row>
    <row r="122" spans="1:3" ht="13.5" thickBot="1">
      <c r="A122" s="2" t="s">
        <v>144</v>
      </c>
      <c r="B122" s="1">
        <v>4.6</v>
      </c>
      <c r="C122" s="4"/>
    </row>
    <row r="123" spans="1:3" ht="13.5" thickBot="1">
      <c r="A123" s="2" t="s">
        <v>89</v>
      </c>
      <c r="B123" s="1">
        <v>5.5</v>
      </c>
      <c r="C123" s="4"/>
    </row>
    <row r="124" spans="1:3" ht="13.5" thickBot="1">
      <c r="A124" s="2" t="s">
        <v>59</v>
      </c>
      <c r="B124" s="1">
        <v>6.2</v>
      </c>
      <c r="C124" s="4"/>
    </row>
    <row r="125" spans="1:3" ht="13.5" thickBot="1">
      <c r="A125" s="2" t="s">
        <v>121</v>
      </c>
      <c r="B125" s="1">
        <v>4.9</v>
      </c>
      <c r="C125" s="4"/>
    </row>
    <row r="126" spans="1:3" ht="13.5" thickBot="1">
      <c r="A126" s="2" t="s">
        <v>174</v>
      </c>
      <c r="B126" s="1">
        <v>4.2</v>
      </c>
      <c r="C126" s="4"/>
    </row>
    <row r="127" spans="1:3" ht="13.5" thickBot="1">
      <c r="A127" s="2" t="s">
        <v>165</v>
      </c>
      <c r="B127" s="1">
        <v>4.4</v>
      </c>
      <c r="C127" s="4"/>
    </row>
    <row r="128" spans="1:3" ht="13.5" thickBot="1">
      <c r="A128" s="2" t="s">
        <v>134</v>
      </c>
      <c r="B128" s="1">
        <v>4.7</v>
      </c>
      <c r="C128" s="4"/>
    </row>
    <row r="129" spans="1:3" ht="13.5" thickBot="1">
      <c r="A129" s="2" t="s">
        <v>162</v>
      </c>
      <c r="B129" s="1">
        <v>4.4</v>
      </c>
      <c r="C129" s="4"/>
    </row>
    <row r="130" spans="1:3" ht="13.5" thickBot="1">
      <c r="A130" s="2" t="s">
        <v>87</v>
      </c>
      <c r="B130" s="1">
        <v>5.5</v>
      </c>
      <c r="C130" s="4"/>
    </row>
    <row r="131" spans="1:3" ht="13.5" thickBot="1">
      <c r="A131" s="2" t="s">
        <v>288</v>
      </c>
      <c r="B131" s="1">
        <v>2.7</v>
      </c>
      <c r="C131" s="4"/>
    </row>
    <row r="132" spans="1:3" ht="13.5" thickBot="1">
      <c r="A132" s="2" t="s">
        <v>280</v>
      </c>
      <c r="B132" s="1">
        <v>2.9</v>
      </c>
      <c r="C132" s="4"/>
    </row>
    <row r="133" spans="1:3" ht="13.5" thickBot="1">
      <c r="A133" s="2" t="s">
        <v>141</v>
      </c>
      <c r="B133" s="1">
        <v>4.6</v>
      </c>
      <c r="C133" s="4"/>
    </row>
    <row r="134" spans="1:3" ht="13.5" thickBot="1">
      <c r="A134" s="2" t="s">
        <v>203</v>
      </c>
      <c r="B134" s="1">
        <v>3.9</v>
      </c>
      <c r="C134" s="4"/>
    </row>
    <row r="135" spans="1:3" ht="13.5" thickBot="1">
      <c r="A135" s="2" t="s">
        <v>12</v>
      </c>
      <c r="B135" s="1">
        <v>10.4</v>
      </c>
      <c r="C135" s="4"/>
    </row>
    <row r="136" spans="1:3" ht="13.5" thickBot="1">
      <c r="A136" s="2" t="s">
        <v>236</v>
      </c>
      <c r="B136" s="1">
        <v>3.6</v>
      </c>
      <c r="C136" s="4"/>
    </row>
    <row r="137" spans="1:3" ht="13.5" thickBot="1">
      <c r="A137" s="2" t="s">
        <v>37</v>
      </c>
      <c r="B137" s="1">
        <v>7.5</v>
      </c>
      <c r="C137" s="4"/>
    </row>
    <row r="138" spans="1:3" ht="13.5" thickBot="1">
      <c r="A138" s="2" t="s">
        <v>43</v>
      </c>
      <c r="B138" s="1">
        <v>6.8</v>
      </c>
      <c r="C138" s="4"/>
    </row>
    <row r="139" spans="1:3" ht="13.5" thickBot="1">
      <c r="A139" s="2" t="s">
        <v>275</v>
      </c>
      <c r="B139" s="1">
        <v>3</v>
      </c>
      <c r="C139" s="4"/>
    </row>
    <row r="140" spans="1:3" ht="13.5" thickBot="1">
      <c r="A140" s="2" t="s">
        <v>303</v>
      </c>
      <c r="B140" s="1">
        <v>2</v>
      </c>
      <c r="C140" s="4"/>
    </row>
    <row r="141" spans="1:3" ht="13.5" thickBot="1">
      <c r="A141" s="2" t="s">
        <v>171</v>
      </c>
      <c r="B141" s="1">
        <v>4.3</v>
      </c>
      <c r="C141" s="4"/>
    </row>
    <row r="142" spans="1:3" ht="13.5" thickBot="1">
      <c r="A142" s="2" t="s">
        <v>213</v>
      </c>
      <c r="B142" s="1">
        <v>3.8</v>
      </c>
      <c r="C142" s="4"/>
    </row>
    <row r="143" spans="1:3" ht="13.5" thickBot="1">
      <c r="A143" s="2" t="s">
        <v>23</v>
      </c>
      <c r="B143" s="1">
        <v>8.8</v>
      </c>
      <c r="C143" s="4"/>
    </row>
    <row r="144" spans="1:3" ht="13.5" thickBot="1">
      <c r="A144" s="2" t="s">
        <v>108</v>
      </c>
      <c r="B144" s="1">
        <v>5.1</v>
      </c>
      <c r="C144" s="4"/>
    </row>
    <row r="145" spans="1:3" ht="13.5" thickBot="1">
      <c r="A145" s="2" t="s">
        <v>47</v>
      </c>
      <c r="B145" s="1">
        <v>6.7</v>
      </c>
      <c r="C145" s="4"/>
    </row>
    <row r="146" spans="1:3" ht="13.5" thickBot="1">
      <c r="A146" s="2" t="s">
        <v>186</v>
      </c>
      <c r="B146" s="1">
        <v>4.1</v>
      </c>
      <c r="C146" s="4"/>
    </row>
    <row r="147" spans="1:3" ht="13.5" thickBot="1">
      <c r="A147" s="2" t="s">
        <v>129</v>
      </c>
      <c r="B147" s="1">
        <v>4.8</v>
      </c>
      <c r="C147" s="4"/>
    </row>
    <row r="148" spans="1:3" ht="13.5" thickBot="1">
      <c r="A148" s="2" t="s">
        <v>259</v>
      </c>
      <c r="B148" s="1">
        <v>3.2</v>
      </c>
      <c r="C148" s="4"/>
    </row>
    <row r="149" spans="1:3" ht="13.5" thickBot="1">
      <c r="A149" s="2" t="s">
        <v>85</v>
      </c>
      <c r="B149" s="1">
        <v>5.5</v>
      </c>
      <c r="C149" s="4"/>
    </row>
    <row r="150" spans="1:3" ht="13.5" thickBot="1">
      <c r="A150" s="2" t="s">
        <v>99</v>
      </c>
      <c r="B150" s="1">
        <v>5.3</v>
      </c>
      <c r="C150" s="4"/>
    </row>
    <row r="151" spans="1:3" ht="13.5" thickBot="1">
      <c r="A151" s="2" t="s">
        <v>146</v>
      </c>
      <c r="B151" s="1">
        <v>4.5</v>
      </c>
      <c r="C151" s="4"/>
    </row>
    <row r="152" spans="1:3" ht="13.5" thickBot="1">
      <c r="A152" s="2" t="s">
        <v>247</v>
      </c>
      <c r="B152" s="1">
        <v>3.3</v>
      </c>
      <c r="C152" s="4"/>
    </row>
    <row r="153" spans="1:3" ht="13.5" thickBot="1">
      <c r="A153" s="2" t="s">
        <v>100</v>
      </c>
      <c r="B153" s="1">
        <v>5.3</v>
      </c>
      <c r="C153" s="4"/>
    </row>
    <row r="154" spans="1:3" ht="13.5" thickBot="1">
      <c r="A154" s="2" t="s">
        <v>157</v>
      </c>
      <c r="B154" s="1">
        <v>4.4</v>
      </c>
      <c r="C154" s="4"/>
    </row>
    <row r="155" spans="1:3" ht="13.5" thickBot="1">
      <c r="A155" s="2" t="s">
        <v>296</v>
      </c>
      <c r="B155" s="1">
        <v>2.5</v>
      </c>
      <c r="C155" s="4"/>
    </row>
    <row r="156" spans="1:3" ht="13.5" thickBot="1">
      <c r="A156" s="2" t="s">
        <v>255</v>
      </c>
      <c r="B156" s="1">
        <v>3.2</v>
      </c>
      <c r="C156" s="4"/>
    </row>
    <row r="157" spans="1:3" ht="13.5" thickBot="1">
      <c r="A157" s="2" t="s">
        <v>192</v>
      </c>
      <c r="B157" s="1">
        <v>4</v>
      </c>
      <c r="C157" s="4"/>
    </row>
    <row r="158" spans="1:3" ht="13.5" thickBot="1">
      <c r="A158" s="2" t="s">
        <v>46</v>
      </c>
      <c r="B158" s="1">
        <v>6.7</v>
      </c>
      <c r="C158" s="4"/>
    </row>
    <row r="159" spans="1:3" ht="13.5" thickBot="1">
      <c r="A159" s="2" t="s">
        <v>10</v>
      </c>
      <c r="B159" s="1">
        <v>10.8</v>
      </c>
      <c r="C159" s="4"/>
    </row>
    <row r="160" spans="1:3" ht="13.5" thickBot="1">
      <c r="A160" s="2" t="s">
        <v>243</v>
      </c>
      <c r="B160" s="1">
        <v>3.4</v>
      </c>
      <c r="C160" s="4"/>
    </row>
    <row r="161" spans="1:3" ht="13.5" thickBot="1">
      <c r="A161" s="2" t="s">
        <v>96</v>
      </c>
      <c r="B161" s="1">
        <v>5.3</v>
      </c>
      <c r="C161" s="4"/>
    </row>
    <row r="162" spans="1:3" ht="13.5" thickBot="1">
      <c r="A162" s="2" t="s">
        <v>50</v>
      </c>
      <c r="B162" s="1">
        <v>6.6</v>
      </c>
      <c r="C162" s="4"/>
    </row>
    <row r="163" spans="1:3" ht="13.5" thickBot="1">
      <c r="A163" s="2" t="s">
        <v>225</v>
      </c>
      <c r="B163" s="1">
        <v>3.7</v>
      </c>
      <c r="C163" s="4"/>
    </row>
    <row r="164" spans="1:3" ht="13.5" thickBot="1">
      <c r="A164" s="2" t="s">
        <v>88</v>
      </c>
      <c r="B164" s="1">
        <v>5.5</v>
      </c>
      <c r="C164" s="4"/>
    </row>
    <row r="165" spans="1:3" ht="13.5" thickBot="1">
      <c r="A165" s="2" t="s">
        <v>80</v>
      </c>
      <c r="B165" s="1">
        <v>5.6</v>
      </c>
      <c r="C165" s="4"/>
    </row>
    <row r="166" spans="1:3" ht="13.5" thickBot="1">
      <c r="A166" s="2" t="s">
        <v>252</v>
      </c>
      <c r="B166" s="1">
        <v>3.3</v>
      </c>
      <c r="C166" s="4"/>
    </row>
    <row r="167" spans="1:3" ht="13.5" thickBot="1">
      <c r="A167" s="2" t="s">
        <v>302</v>
      </c>
      <c r="B167" s="1">
        <v>2.2</v>
      </c>
      <c r="C167" s="4"/>
    </row>
    <row r="168" spans="1:3" ht="13.5" thickBot="1">
      <c r="A168" s="2" t="s">
        <v>167</v>
      </c>
      <c r="B168" s="1">
        <v>4.4</v>
      </c>
      <c r="C168" s="4"/>
    </row>
    <row r="169" spans="1:3" ht="13.5" thickBot="1">
      <c r="A169" s="2" t="s">
        <v>33</v>
      </c>
      <c r="B169" s="1">
        <v>8</v>
      </c>
      <c r="C169" s="4"/>
    </row>
    <row r="170" spans="1:3" ht="13.5" thickBot="1">
      <c r="A170" s="2" t="s">
        <v>38</v>
      </c>
      <c r="B170" s="1">
        <v>7.4</v>
      </c>
      <c r="C170" s="4"/>
    </row>
    <row r="171" spans="1:3" ht="13.5" thickBot="1">
      <c r="A171" s="2" t="s">
        <v>124</v>
      </c>
      <c r="B171" s="1">
        <v>4.9</v>
      </c>
      <c r="C171" s="4"/>
    </row>
    <row r="172" spans="1:3" ht="13.5" thickBot="1">
      <c r="A172" s="2" t="s">
        <v>290</v>
      </c>
      <c r="B172" s="1">
        <v>2.7</v>
      </c>
      <c r="C172" s="4"/>
    </row>
    <row r="173" spans="1:3" ht="13.5" thickBot="1">
      <c r="A173" s="2" t="s">
        <v>222</v>
      </c>
      <c r="B173" s="1">
        <v>3.7</v>
      </c>
      <c r="C173" s="4"/>
    </row>
    <row r="174" spans="1:3" ht="13.5" thickBot="1">
      <c r="A174" s="2" t="s">
        <v>285</v>
      </c>
      <c r="B174" s="1">
        <v>2.8</v>
      </c>
      <c r="C174" s="4"/>
    </row>
    <row r="175" spans="1:3" ht="13.5" thickBot="1">
      <c r="A175" s="2" t="s">
        <v>204</v>
      </c>
      <c r="B175" s="1">
        <v>3.9</v>
      </c>
      <c r="C175" s="4"/>
    </row>
    <row r="176" spans="1:3" ht="13.5" thickBot="1">
      <c r="A176" s="2" t="s">
        <v>287</v>
      </c>
      <c r="B176" s="1">
        <v>2.7</v>
      </c>
      <c r="C176" s="4"/>
    </row>
    <row r="177" spans="1:3" ht="13.5" thickBot="1">
      <c r="A177" s="2" t="s">
        <v>106</v>
      </c>
      <c r="B177" s="1">
        <v>5.2</v>
      </c>
      <c r="C177" s="4"/>
    </row>
    <row r="178" spans="1:3" ht="13.5" thickBot="1">
      <c r="A178" s="2" t="s">
        <v>109</v>
      </c>
      <c r="B178" s="1">
        <v>5</v>
      </c>
      <c r="C178" s="4"/>
    </row>
    <row r="179" spans="1:3" ht="13.5" thickBot="1">
      <c r="A179" s="2" t="s">
        <v>8</v>
      </c>
      <c r="B179" s="1">
        <v>11.6</v>
      </c>
      <c r="C179" s="4"/>
    </row>
    <row r="180" spans="1:3" ht="13.5" thickBot="1">
      <c r="A180" s="2" t="s">
        <v>81</v>
      </c>
      <c r="B180" s="1">
        <v>5.6</v>
      </c>
      <c r="C180" s="4"/>
    </row>
    <row r="181" spans="1:3" ht="13.5" thickBot="1">
      <c r="A181" s="2" t="s">
        <v>161</v>
      </c>
      <c r="B181" s="1">
        <v>4.4</v>
      </c>
      <c r="C181" s="4"/>
    </row>
    <row r="182" spans="1:3" ht="13.5" thickBot="1">
      <c r="A182" s="2" t="s">
        <v>11</v>
      </c>
      <c r="B182" s="1">
        <v>10.6</v>
      </c>
      <c r="C182" s="4"/>
    </row>
    <row r="183" spans="1:3" ht="13.5" thickBot="1">
      <c r="A183" s="2" t="s">
        <v>230</v>
      </c>
      <c r="B183" s="1">
        <v>3.6</v>
      </c>
      <c r="C183" s="4"/>
    </row>
    <row r="184" spans="1:3" ht="13.5" thickBot="1">
      <c r="A184" s="2" t="s">
        <v>301</v>
      </c>
      <c r="B184" s="1">
        <v>2.2</v>
      </c>
      <c r="C184" s="4"/>
    </row>
    <row r="185" spans="1:3" ht="13.5" thickBot="1">
      <c r="A185" s="2" t="s">
        <v>158</v>
      </c>
      <c r="B185" s="1">
        <v>4.4</v>
      </c>
      <c r="C185" s="4"/>
    </row>
    <row r="186" spans="1:3" ht="13.5" thickBot="1">
      <c r="A186" s="2" t="s">
        <v>115</v>
      </c>
      <c r="B186" s="1">
        <v>5</v>
      </c>
      <c r="C186" s="4"/>
    </row>
    <row r="187" spans="1:3" ht="13.5" thickBot="1">
      <c r="A187" s="2" t="s">
        <v>41</v>
      </c>
      <c r="B187" s="1">
        <v>7.2</v>
      </c>
      <c r="C187" s="4"/>
    </row>
    <row r="188" spans="1:3" ht="13.5" thickBot="1">
      <c r="A188" s="2" t="s">
        <v>240</v>
      </c>
      <c r="B188" s="1">
        <v>3.5</v>
      </c>
      <c r="C188" s="4"/>
    </row>
    <row r="189" spans="1:3" ht="13.5" thickBot="1">
      <c r="A189" s="2" t="s">
        <v>209</v>
      </c>
      <c r="B189" s="1">
        <v>3.8</v>
      </c>
      <c r="C189" s="4"/>
    </row>
    <row r="190" spans="1:3" ht="13.5" thickBot="1">
      <c r="A190" s="2" t="s">
        <v>92</v>
      </c>
      <c r="B190" s="1">
        <v>5.4</v>
      </c>
      <c r="C190" s="4"/>
    </row>
    <row r="191" spans="1:3" ht="13.5" thickBot="1">
      <c r="A191" s="2" t="s">
        <v>277</v>
      </c>
      <c r="B191" s="1">
        <v>2.9</v>
      </c>
      <c r="C191" s="4"/>
    </row>
    <row r="192" spans="1:3" ht="13.5" thickBot="1">
      <c r="A192" s="2" t="s">
        <v>253</v>
      </c>
      <c r="B192" s="1">
        <v>3.3</v>
      </c>
      <c r="C192" s="4"/>
    </row>
    <row r="193" spans="1:3" ht="13.5" thickBot="1">
      <c r="A193" s="2" t="s">
        <v>2</v>
      </c>
      <c r="B193" s="1">
        <v>12.7</v>
      </c>
      <c r="C193" s="4"/>
    </row>
    <row r="194" spans="1:3" ht="13.5" thickBot="1">
      <c r="A194" s="2" t="s">
        <v>210</v>
      </c>
      <c r="B194" s="1">
        <v>3.8</v>
      </c>
      <c r="C194" s="4"/>
    </row>
    <row r="195" spans="1:3" ht="13.5" thickBot="1">
      <c r="A195" s="2" t="s">
        <v>27</v>
      </c>
      <c r="B195" s="1">
        <v>8.5</v>
      </c>
      <c r="C195" s="4"/>
    </row>
    <row r="196" spans="1:3" ht="13.5" thickBot="1">
      <c r="A196" s="2" t="s">
        <v>212</v>
      </c>
      <c r="B196" s="1">
        <v>3.8</v>
      </c>
      <c r="C196" s="4"/>
    </row>
    <row r="197" spans="1:3" ht="13.5" thickBot="1">
      <c r="A197" s="2" t="s">
        <v>39</v>
      </c>
      <c r="B197" s="1">
        <v>7.2</v>
      </c>
      <c r="C197" s="4"/>
    </row>
    <row r="198" spans="1:3" ht="13.5" thickBot="1">
      <c r="A198" s="2" t="s">
        <v>34</v>
      </c>
      <c r="B198" s="1">
        <v>7.9</v>
      </c>
      <c r="C198" s="4"/>
    </row>
    <row r="199" spans="1:3" ht="13.5" thickBot="1">
      <c r="A199" s="2" t="s">
        <v>153</v>
      </c>
      <c r="B199" s="1">
        <v>4.5</v>
      </c>
      <c r="C199" s="4"/>
    </row>
    <row r="200" spans="1:3" ht="13.5" thickBot="1">
      <c r="A200" s="2" t="s">
        <v>284</v>
      </c>
      <c r="B200" s="1">
        <v>2.8</v>
      </c>
      <c r="C200" s="4"/>
    </row>
    <row r="201" spans="1:3" ht="13.5" thickBot="1">
      <c r="A201" s="2" t="s">
        <v>95</v>
      </c>
      <c r="B201" s="1">
        <v>5.4</v>
      </c>
      <c r="C201" s="4"/>
    </row>
    <row r="202" spans="1:3" ht="13.5" thickBot="1">
      <c r="A202" s="2" t="s">
        <v>282</v>
      </c>
      <c r="B202" s="1">
        <v>2.8</v>
      </c>
      <c r="C202" s="4"/>
    </row>
    <row r="203" spans="1:3" ht="13.5" thickBot="1">
      <c r="A203" s="2" t="s">
        <v>16</v>
      </c>
      <c r="B203" s="1">
        <v>10</v>
      </c>
      <c r="C203" s="4"/>
    </row>
    <row r="204" spans="1:3" ht="13.5" thickBot="1">
      <c r="A204" s="2" t="s">
        <v>187</v>
      </c>
      <c r="B204" s="1">
        <v>4</v>
      </c>
      <c r="C204" s="4"/>
    </row>
    <row r="205" spans="1:3" ht="13.5" thickBot="1">
      <c r="A205" s="2" t="s">
        <v>133</v>
      </c>
      <c r="B205" s="1">
        <v>4.7</v>
      </c>
      <c r="C205" s="4"/>
    </row>
    <row r="206" spans="1:3" ht="13.5" thickBot="1">
      <c r="A206" s="2" t="s">
        <v>148</v>
      </c>
      <c r="B206" s="1">
        <v>4.5</v>
      </c>
      <c r="C206" s="4"/>
    </row>
    <row r="207" spans="1:3" ht="13.5" thickBot="1">
      <c r="A207" s="2" t="s">
        <v>7</v>
      </c>
      <c r="B207" s="1">
        <v>11.6</v>
      </c>
      <c r="C207" s="4"/>
    </row>
    <row r="208" spans="1:3" ht="13.5" thickBot="1">
      <c r="A208" s="2" t="s">
        <v>258</v>
      </c>
      <c r="B208" s="1">
        <v>3.2</v>
      </c>
      <c r="C208" s="4"/>
    </row>
    <row r="209" spans="1:3" ht="13.5" thickBot="1">
      <c r="A209" s="2" t="s">
        <v>216</v>
      </c>
      <c r="B209" s="1">
        <v>3.8</v>
      </c>
      <c r="C209" s="4"/>
    </row>
    <row r="210" spans="1:3" ht="13.5" thickBot="1">
      <c r="A210" s="2" t="s">
        <v>292</v>
      </c>
      <c r="B210" s="1">
        <v>2.6</v>
      </c>
      <c r="C210" s="4"/>
    </row>
    <row r="211" spans="1:3" ht="13.5" thickBot="1">
      <c r="A211" s="2" t="s">
        <v>228</v>
      </c>
      <c r="B211" s="1">
        <v>3.7</v>
      </c>
      <c r="C211" s="4"/>
    </row>
    <row r="212" spans="1:3" ht="13.5" thickBot="1">
      <c r="A212" s="2" t="s">
        <v>120</v>
      </c>
      <c r="B212" s="1">
        <v>4.9</v>
      </c>
      <c r="C212" s="4"/>
    </row>
    <row r="213" spans="1:3" ht="13.5" thickBot="1">
      <c r="A213" s="2" t="s">
        <v>31</v>
      </c>
      <c r="B213" s="1">
        <v>8.2</v>
      </c>
      <c r="C213" s="4"/>
    </row>
    <row r="214" spans="1:3" ht="13.5" thickBot="1">
      <c r="A214" s="2" t="s">
        <v>244</v>
      </c>
      <c r="B214" s="1">
        <v>3.4</v>
      </c>
      <c r="C214" s="4"/>
    </row>
    <row r="215" spans="1:3" ht="13.5" thickBot="1">
      <c r="A215" s="2" t="s">
        <v>233</v>
      </c>
      <c r="B215" s="1">
        <v>3.6</v>
      </c>
      <c r="C215" s="4"/>
    </row>
    <row r="216" spans="1:3" ht="13.5" thickBot="1">
      <c r="A216" s="2" t="s">
        <v>215</v>
      </c>
      <c r="B216" s="1">
        <v>3.8</v>
      </c>
      <c r="C216" s="4"/>
    </row>
    <row r="217" spans="1:3" ht="13.5" thickBot="1">
      <c r="A217" s="2" t="s">
        <v>160</v>
      </c>
      <c r="B217" s="1">
        <v>4.4</v>
      </c>
      <c r="C217" s="4"/>
    </row>
    <row r="218" spans="1:3" ht="13.5" thickBot="1">
      <c r="A218" s="2" t="s">
        <v>183</v>
      </c>
      <c r="B218" s="1">
        <v>4.1</v>
      </c>
      <c r="C218" s="4"/>
    </row>
    <row r="219" spans="1:3" ht="13.5" thickBot="1">
      <c r="A219" s="2" t="s">
        <v>250</v>
      </c>
      <c r="B219" s="1">
        <v>3.3</v>
      </c>
      <c r="C219" s="4"/>
    </row>
    <row r="220" spans="1:3" ht="13.5" thickBot="1">
      <c r="A220" s="2" t="s">
        <v>307</v>
      </c>
      <c r="B220" s="7"/>
      <c r="C220" s="4"/>
    </row>
    <row r="221" spans="1:3" ht="13.5" thickBot="1">
      <c r="A221" s="2" t="s">
        <v>295</v>
      </c>
      <c r="B221" s="1">
        <v>2.5</v>
      </c>
      <c r="C221" s="4"/>
    </row>
    <row r="222" spans="1:3" ht="13.5" thickBot="1">
      <c r="A222" s="2" t="s">
        <v>147</v>
      </c>
      <c r="B222" s="1">
        <v>4.5</v>
      </c>
      <c r="C222" s="4"/>
    </row>
    <row r="223" spans="1:3" ht="13.5" thickBot="1">
      <c r="A223" s="2" t="s">
        <v>219</v>
      </c>
      <c r="B223" s="1">
        <v>3.8</v>
      </c>
      <c r="C223" s="4"/>
    </row>
    <row r="224" spans="1:3" ht="13.5" thickBot="1">
      <c r="A224" s="2" t="s">
        <v>79</v>
      </c>
      <c r="B224" s="1">
        <v>5.7</v>
      </c>
      <c r="C224" s="4"/>
    </row>
    <row r="225" spans="1:3" ht="13.5" thickBot="1">
      <c r="A225" s="2" t="s">
        <v>119</v>
      </c>
      <c r="B225" s="1">
        <v>4.9</v>
      </c>
      <c r="C225" s="4"/>
    </row>
    <row r="226" spans="1:3" ht="13.5" thickBot="1">
      <c r="A226" s="2" t="s">
        <v>72</v>
      </c>
      <c r="B226" s="1">
        <v>5.8</v>
      </c>
      <c r="C226" s="4"/>
    </row>
    <row r="227" spans="1:3" ht="13.5" thickBot="1">
      <c r="A227" s="2" t="s">
        <v>231</v>
      </c>
      <c r="B227" s="1">
        <v>3.6</v>
      </c>
      <c r="C227" s="4"/>
    </row>
    <row r="228" spans="1:3" ht="13.5" thickBot="1">
      <c r="A228" s="2" t="s">
        <v>249</v>
      </c>
      <c r="B228" s="1">
        <v>3.3</v>
      </c>
      <c r="C228" s="4"/>
    </row>
    <row r="229" spans="1:3" ht="13.5" thickBot="1">
      <c r="A229" s="2" t="s">
        <v>208</v>
      </c>
      <c r="B229" s="1">
        <v>3.8</v>
      </c>
      <c r="C229" s="4"/>
    </row>
    <row r="230" spans="1:3" ht="13.5" thickBot="1">
      <c r="A230" s="2" t="s">
        <v>22</v>
      </c>
      <c r="B230" s="1">
        <v>9</v>
      </c>
      <c r="C230" s="4"/>
    </row>
    <row r="231" spans="1:3" ht="13.5" thickBot="1">
      <c r="A231" s="2" t="s">
        <v>17</v>
      </c>
      <c r="B231" s="1">
        <v>9.8</v>
      </c>
      <c r="C231" s="4"/>
    </row>
    <row r="232" spans="1:3" ht="13.5" thickBot="1">
      <c r="A232" s="2" t="s">
        <v>273</v>
      </c>
      <c r="B232" s="1">
        <v>3</v>
      </c>
      <c r="C232" s="4"/>
    </row>
    <row r="233" spans="1:3" ht="13.5" thickBot="1">
      <c r="A233" s="2" t="s">
        <v>221</v>
      </c>
      <c r="B233" s="1">
        <v>3.7</v>
      </c>
      <c r="C233" s="4"/>
    </row>
    <row r="234" spans="1:3" ht="13.5" thickBot="1">
      <c r="A234" s="2" t="s">
        <v>294</v>
      </c>
      <c r="B234" s="1">
        <v>2.5</v>
      </c>
      <c r="C234" s="4"/>
    </row>
    <row r="235" spans="1:3" ht="13.5" thickBot="1">
      <c r="A235" s="2" t="s">
        <v>54</v>
      </c>
      <c r="B235" s="1">
        <v>6.4</v>
      </c>
      <c r="C235" s="4"/>
    </row>
    <row r="236" spans="1:3" ht="13.5" thickBot="1">
      <c r="A236" s="2" t="s">
        <v>137</v>
      </c>
      <c r="B236" s="1">
        <v>4.7</v>
      </c>
      <c r="C236" s="4"/>
    </row>
    <row r="237" spans="1:3" ht="13.5" thickBot="1">
      <c r="A237" s="2" t="s">
        <v>172</v>
      </c>
      <c r="B237" s="1">
        <v>4.2</v>
      </c>
      <c r="C237" s="4"/>
    </row>
    <row r="238" spans="1:3" ht="13.5" thickBot="1">
      <c r="A238" s="2" t="s">
        <v>105</v>
      </c>
      <c r="B238" s="1">
        <v>5.3</v>
      </c>
      <c r="C238" s="4"/>
    </row>
    <row r="239" spans="1:3" ht="13.5" thickBot="1">
      <c r="A239" s="2" t="s">
        <v>51</v>
      </c>
      <c r="B239" s="1">
        <v>6.5</v>
      </c>
      <c r="C239" s="4"/>
    </row>
    <row r="240" spans="1:3" ht="13.5" thickBot="1">
      <c r="A240" s="2" t="s">
        <v>256</v>
      </c>
      <c r="B240" s="1">
        <v>3.2</v>
      </c>
      <c r="C240" s="4"/>
    </row>
    <row r="241" spans="1:3" ht="13.5" thickBot="1">
      <c r="A241" s="2" t="s">
        <v>118</v>
      </c>
      <c r="B241" s="1">
        <v>4.9</v>
      </c>
      <c r="C241" s="4"/>
    </row>
    <row r="242" spans="1:3" ht="13.5" thickBot="1">
      <c r="A242" s="2" t="s">
        <v>127</v>
      </c>
      <c r="B242" s="1">
        <v>4.8</v>
      </c>
      <c r="C242" s="4"/>
    </row>
    <row r="243" spans="1:3" ht="13.5" thickBot="1">
      <c r="A243" s="2" t="s">
        <v>189</v>
      </c>
      <c r="B243" s="1">
        <v>4</v>
      </c>
      <c r="C243" s="4"/>
    </row>
    <row r="244" spans="1:3" ht="13.5" thickBot="1">
      <c r="A244" s="2" t="s">
        <v>279</v>
      </c>
      <c r="B244" s="1">
        <v>2.9</v>
      </c>
      <c r="C244" s="4"/>
    </row>
    <row r="245" spans="1:3" ht="13.5" thickBot="1">
      <c r="A245" s="2" t="s">
        <v>74</v>
      </c>
      <c r="B245" s="1">
        <v>5.8</v>
      </c>
      <c r="C245" s="4"/>
    </row>
    <row r="246" spans="1:3" ht="13.5" thickBot="1">
      <c r="A246" s="2" t="s">
        <v>150</v>
      </c>
      <c r="B246" s="1">
        <v>4.5</v>
      </c>
      <c r="C246" s="4"/>
    </row>
    <row r="247" spans="1:3" ht="13.5" thickBot="1">
      <c r="A247" s="2" t="s">
        <v>20</v>
      </c>
      <c r="B247" s="1">
        <v>9.5</v>
      </c>
      <c r="C247" s="4"/>
    </row>
    <row r="248" spans="1:3" ht="13.5" thickBot="1">
      <c r="A248" s="2" t="s">
        <v>70</v>
      </c>
      <c r="B248" s="1">
        <v>5.8</v>
      </c>
      <c r="C248" s="4"/>
    </row>
    <row r="249" spans="1:3" ht="13.5" thickBot="1">
      <c r="A249" s="2" t="s">
        <v>28</v>
      </c>
      <c r="B249" s="1">
        <v>8.4</v>
      </c>
      <c r="C249" s="4"/>
    </row>
    <row r="250" spans="1:3" ht="13.5" thickBot="1">
      <c r="A250" s="2" t="s">
        <v>44</v>
      </c>
      <c r="B250" s="1">
        <v>6.8</v>
      </c>
      <c r="C250" s="4"/>
    </row>
    <row r="251" spans="1:3" ht="13.5" thickBot="1">
      <c r="A251" s="2" t="s">
        <v>170</v>
      </c>
      <c r="B251" s="1">
        <v>4.3</v>
      </c>
      <c r="C251" s="4"/>
    </row>
    <row r="252" spans="1:3" ht="13.5" thickBot="1">
      <c r="A252" s="2" t="s">
        <v>291</v>
      </c>
      <c r="B252" s="1">
        <v>2.6</v>
      </c>
      <c r="C252" s="4"/>
    </row>
    <row r="253" spans="1:3" ht="13.5" thickBot="1">
      <c r="A253" s="2" t="s">
        <v>181</v>
      </c>
      <c r="B253" s="1">
        <v>4.1</v>
      </c>
      <c r="C253" s="4"/>
    </row>
    <row r="254" spans="1:3" ht="13.5" thickBot="1">
      <c r="A254" s="2" t="s">
        <v>60</v>
      </c>
      <c r="B254" s="1">
        <v>6.2</v>
      </c>
      <c r="C254" s="4"/>
    </row>
    <row r="255" spans="1:3" ht="13.5" thickBot="1">
      <c r="A255" s="2" t="s">
        <v>102</v>
      </c>
      <c r="B255" s="1">
        <v>5.3</v>
      </c>
      <c r="C255" s="4"/>
    </row>
    <row r="256" spans="1:3" ht="13.5" thickBot="1">
      <c r="A256" s="2" t="s">
        <v>90</v>
      </c>
      <c r="B256" s="1">
        <v>5.4</v>
      </c>
      <c r="C256" s="4"/>
    </row>
    <row r="257" spans="1:3" ht="13.5" thickBot="1">
      <c r="A257" s="2" t="s">
        <v>176</v>
      </c>
      <c r="B257" s="1">
        <v>4.2</v>
      </c>
      <c r="C257" s="4"/>
    </row>
    <row r="258" spans="1:3" ht="13.5" thickBot="1">
      <c r="A258" s="2" t="s">
        <v>53</v>
      </c>
      <c r="B258" s="1">
        <v>6.4</v>
      </c>
      <c r="C258" s="4"/>
    </row>
    <row r="259" spans="1:3" ht="13.5" thickBot="1">
      <c r="A259" s="2" t="s">
        <v>152</v>
      </c>
      <c r="B259" s="1">
        <v>4.5</v>
      </c>
      <c r="C259" s="4"/>
    </row>
    <row r="260" spans="1:3" ht="13.5" thickBot="1">
      <c r="A260" s="2" t="s">
        <v>188</v>
      </c>
      <c r="B260" s="1">
        <v>4</v>
      </c>
      <c r="C260" s="4"/>
    </row>
    <row r="261" spans="1:3" ht="13.5" thickBot="1">
      <c r="A261" s="2" t="s">
        <v>57</v>
      </c>
      <c r="B261" s="1">
        <v>6.3</v>
      </c>
      <c r="C261" s="4"/>
    </row>
    <row r="262" spans="1:3" ht="13.5" thickBot="1">
      <c r="A262" s="2" t="s">
        <v>132</v>
      </c>
      <c r="B262" s="1">
        <v>4.8</v>
      </c>
      <c r="C262" s="4"/>
    </row>
    <row r="263" spans="1:3" ht="13.5" thickBot="1">
      <c r="A263" s="2" t="s">
        <v>40</v>
      </c>
      <c r="B263" s="1">
        <v>7.2</v>
      </c>
      <c r="C263" s="4"/>
    </row>
    <row r="264" spans="1:3" ht="13.5" thickBot="1">
      <c r="A264" s="2" t="s">
        <v>298</v>
      </c>
      <c r="B264" s="1">
        <v>2.4</v>
      </c>
      <c r="C264" s="4"/>
    </row>
    <row r="265" spans="1:3" ht="13.5" thickBot="1">
      <c r="A265" s="2" t="s">
        <v>4</v>
      </c>
      <c r="B265" s="1">
        <v>12.4</v>
      </c>
      <c r="C265" s="4"/>
    </row>
    <row r="266" spans="1:3" ht="13.5" thickBot="1">
      <c r="A266" s="2" t="s">
        <v>58</v>
      </c>
      <c r="B266" s="1">
        <v>6.2</v>
      </c>
      <c r="C266" s="4"/>
    </row>
    <row r="267" spans="1:3" ht="13.5" thickBot="1">
      <c r="A267" s="2" t="s">
        <v>26</v>
      </c>
      <c r="B267" s="1">
        <v>8.5</v>
      </c>
      <c r="C267" s="4"/>
    </row>
    <row r="268" spans="1:3" ht="13.5" thickBot="1">
      <c r="A268" s="2" t="s">
        <v>268</v>
      </c>
      <c r="B268" s="1">
        <v>3</v>
      </c>
      <c r="C268" s="4"/>
    </row>
    <row r="269" spans="1:3" ht="13.5" thickBot="1">
      <c r="A269" s="2" t="s">
        <v>21</v>
      </c>
      <c r="B269" s="1">
        <v>9.2</v>
      </c>
      <c r="C269" s="4"/>
    </row>
    <row r="270" spans="1:3" ht="13.5" thickBot="1">
      <c r="A270" s="2" t="s">
        <v>151</v>
      </c>
      <c r="B270" s="1">
        <v>4.5</v>
      </c>
      <c r="C270" s="4"/>
    </row>
    <row r="271" spans="1:3" ht="13.5" thickBot="1">
      <c r="A271" s="2" t="s">
        <v>201</v>
      </c>
      <c r="B271" s="1">
        <v>3.9</v>
      </c>
      <c r="C271" s="4"/>
    </row>
    <row r="272" spans="1:3" ht="13.5" thickBot="1">
      <c r="A272" s="2" t="s">
        <v>207</v>
      </c>
      <c r="B272" s="1">
        <v>3.8</v>
      </c>
      <c r="C272" s="4"/>
    </row>
    <row r="273" spans="1:3" ht="13.5" thickBot="1">
      <c r="A273" s="2" t="s">
        <v>123</v>
      </c>
      <c r="B273" s="1">
        <v>4.9</v>
      </c>
      <c r="C273" s="4"/>
    </row>
    <row r="274" spans="1:3" ht="13.5" thickBot="1">
      <c r="A274" s="2" t="s">
        <v>130</v>
      </c>
      <c r="B274" s="1">
        <v>4.8</v>
      </c>
      <c r="C274" s="4"/>
    </row>
    <row r="275" spans="1:3" ht="13.5" thickBot="1">
      <c r="A275" s="2" t="s">
        <v>64</v>
      </c>
      <c r="B275" s="1">
        <v>6</v>
      </c>
      <c r="C275" s="4"/>
    </row>
    <row r="276" spans="1:3" ht="13.5" thickBot="1">
      <c r="A276" s="2" t="s">
        <v>283</v>
      </c>
      <c r="B276" s="1">
        <v>2.8</v>
      </c>
      <c r="C276" s="4"/>
    </row>
    <row r="277" spans="1:3" ht="13.5" thickBot="1">
      <c r="A277" s="2" t="s">
        <v>67</v>
      </c>
      <c r="B277" s="1">
        <v>5.9</v>
      </c>
      <c r="C277" s="4"/>
    </row>
    <row r="278" spans="1:3" ht="13.5" thickBot="1">
      <c r="A278" s="2" t="s">
        <v>163</v>
      </c>
      <c r="B278" s="1">
        <v>4.4</v>
      </c>
      <c r="C278" s="4"/>
    </row>
    <row r="279" spans="1:3" ht="13.5" thickBot="1">
      <c r="A279" s="2" t="s">
        <v>83</v>
      </c>
      <c r="B279" s="1">
        <v>5.6</v>
      </c>
      <c r="C279" s="4"/>
    </row>
    <row r="280" spans="1:3" ht="13.5" thickBot="1">
      <c r="A280" s="2" t="s">
        <v>13</v>
      </c>
      <c r="B280" s="1">
        <v>10.4</v>
      </c>
      <c r="C280" s="4"/>
    </row>
    <row r="281" spans="1:3" ht="13.5" thickBot="1">
      <c r="A281" s="2" t="s">
        <v>200</v>
      </c>
      <c r="B281" s="1">
        <v>3.9</v>
      </c>
      <c r="C281" s="4"/>
    </row>
    <row r="282" spans="1:3" ht="13.5" thickBot="1">
      <c r="A282" s="2" t="s">
        <v>107</v>
      </c>
      <c r="B282" s="1">
        <v>5.1</v>
      </c>
      <c r="C282" s="4"/>
    </row>
    <row r="283" spans="1:3" ht="13.5" thickBot="1">
      <c r="A283" s="2" t="s">
        <v>91</v>
      </c>
      <c r="B283" s="1">
        <v>5.4</v>
      </c>
      <c r="C283" s="4"/>
    </row>
    <row r="284" spans="1:3" ht="13.5" thickBot="1">
      <c r="A284" s="2" t="s">
        <v>262</v>
      </c>
      <c r="B284" s="1">
        <v>3.1</v>
      </c>
      <c r="C284" s="4"/>
    </row>
    <row r="285" spans="1:3" ht="13.5" thickBot="1">
      <c r="A285" s="2" t="s">
        <v>9</v>
      </c>
      <c r="B285" s="1">
        <v>10.8</v>
      </c>
      <c r="C285" s="4"/>
    </row>
    <row r="286" spans="1:3" ht="13.5" thickBot="1">
      <c r="A286" s="2" t="s">
        <v>63</v>
      </c>
      <c r="B286" s="1">
        <v>6.1</v>
      </c>
      <c r="C286" s="4"/>
    </row>
    <row r="287" spans="1:3" ht="13.5" thickBot="1">
      <c r="A287" s="2" t="s">
        <v>238</v>
      </c>
      <c r="B287" s="1">
        <v>3.5</v>
      </c>
      <c r="C287" s="4"/>
    </row>
    <row r="288" spans="1:3" ht="13.5" thickBot="1">
      <c r="A288" s="2" t="s">
        <v>61</v>
      </c>
      <c r="B288" s="1">
        <v>6.2</v>
      </c>
      <c r="C288" s="4"/>
    </row>
    <row r="289" spans="1:3" ht="13.5" thickBot="1">
      <c r="A289" s="2" t="s">
        <v>267</v>
      </c>
      <c r="B289" s="1">
        <v>3</v>
      </c>
      <c r="C289" s="4"/>
    </row>
    <row r="290" spans="1:3" ht="13.5" thickBot="1">
      <c r="A290" s="2" t="s">
        <v>140</v>
      </c>
      <c r="B290" s="1">
        <v>4.6</v>
      </c>
      <c r="C290" s="4"/>
    </row>
    <row r="291" spans="1:3" ht="13.5" thickBot="1">
      <c r="A291" s="2" t="s">
        <v>224</v>
      </c>
      <c r="B291" s="1">
        <v>3.7</v>
      </c>
      <c r="C291" s="4"/>
    </row>
    <row r="292" spans="1:3" ht="13.5" thickBot="1">
      <c r="A292" s="2" t="s">
        <v>29</v>
      </c>
      <c r="B292" s="1">
        <v>8.4</v>
      </c>
      <c r="C292" s="4"/>
    </row>
    <row r="293" spans="1:3" ht="13.5" thickBot="1">
      <c r="A293" s="2" t="s">
        <v>237</v>
      </c>
      <c r="B293" s="1">
        <v>3.5</v>
      </c>
      <c r="C293" s="4"/>
    </row>
    <row r="294" spans="1:3" ht="13.5" thickBot="1">
      <c r="A294" s="2" t="s">
        <v>97</v>
      </c>
      <c r="B294" s="1">
        <v>5.3</v>
      </c>
      <c r="C294" s="4"/>
    </row>
    <row r="295" spans="1:3" ht="13.5" thickBot="1">
      <c r="A295" s="2" t="s">
        <v>30</v>
      </c>
      <c r="B295" s="1">
        <v>8.2</v>
      </c>
      <c r="C295" s="4"/>
    </row>
    <row r="296" spans="1:3" ht="13.5" thickBot="1">
      <c r="A296" s="2" t="s">
        <v>217</v>
      </c>
      <c r="B296" s="1">
        <v>3.8</v>
      </c>
      <c r="C296" s="4"/>
    </row>
    <row r="297" spans="1:3" ht="13.5" thickBot="1">
      <c r="A297" s="2" t="s">
        <v>248</v>
      </c>
      <c r="B297" s="1">
        <v>3.3</v>
      </c>
      <c r="C297" s="4"/>
    </row>
    <row r="298" spans="1:3" ht="13.5" thickBot="1">
      <c r="A298" s="2" t="s">
        <v>211</v>
      </c>
      <c r="B298" s="1">
        <v>3.8</v>
      </c>
      <c r="C298" s="4"/>
    </row>
    <row r="299" spans="1:3" ht="13.5" thickBot="1">
      <c r="A299" s="2" t="s">
        <v>182</v>
      </c>
      <c r="B299" s="1">
        <v>4.1</v>
      </c>
      <c r="C299" s="4"/>
    </row>
    <row r="300" spans="1:3" ht="13.5" thickBot="1">
      <c r="A300" s="2" t="s">
        <v>196</v>
      </c>
      <c r="B300" s="1">
        <v>4</v>
      </c>
      <c r="C300" s="4"/>
    </row>
    <row r="301" spans="1:3" ht="13.5" thickBot="1">
      <c r="A301" s="2" t="s">
        <v>269</v>
      </c>
      <c r="B301" s="1">
        <v>3</v>
      </c>
      <c r="C301" s="4"/>
    </row>
    <row r="302" spans="1:3" ht="13.5" thickBot="1">
      <c r="A302" s="2" t="s">
        <v>52</v>
      </c>
      <c r="B302" s="1">
        <v>6.4</v>
      </c>
      <c r="C302" s="4"/>
    </row>
    <row r="303" spans="1:3" ht="13.5" thickBot="1">
      <c r="A303" s="2" t="s">
        <v>193</v>
      </c>
      <c r="B303" s="1">
        <v>4</v>
      </c>
      <c r="C303" s="4"/>
    </row>
    <row r="304" spans="1:3" ht="13.5" thickBot="1">
      <c r="A304" s="2" t="s">
        <v>293</v>
      </c>
      <c r="B304" s="1">
        <v>2.5</v>
      </c>
      <c r="C304" s="4"/>
    </row>
    <row r="305" spans="1:3" ht="13.5" thickBot="1">
      <c r="A305" s="2" t="s">
        <v>227</v>
      </c>
      <c r="B305" s="1">
        <v>3.7</v>
      </c>
      <c r="C305" s="4"/>
    </row>
    <row r="306" spans="1:3" ht="13.5" thickBot="1">
      <c r="A306" s="2" t="s">
        <v>86</v>
      </c>
      <c r="B306" s="1">
        <v>5.5</v>
      </c>
      <c r="C306" s="4"/>
    </row>
    <row r="307" spans="1:3" ht="13.5" thickBot="1">
      <c r="A307" s="2" t="s">
        <v>270</v>
      </c>
      <c r="B307" s="1">
        <v>3</v>
      </c>
      <c r="C307" s="4"/>
    </row>
    <row r="308" spans="1:3" ht="13.5" thickBot="1">
      <c r="A308" s="2" t="s">
        <v>286</v>
      </c>
      <c r="B308" s="1">
        <v>2.7</v>
      </c>
      <c r="C308" s="4"/>
    </row>
    <row r="309" spans="1:2" ht="13.5" thickBot="1">
      <c r="A309" s="2" t="s">
        <v>166</v>
      </c>
      <c r="B309" s="6">
        <v>4.4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1"/>
  <sheetViews>
    <sheetView workbookViewId="0" topLeftCell="F294">
      <selection activeCell="G311" sqref="G311"/>
    </sheetView>
  </sheetViews>
  <sheetFormatPr defaultColWidth="9.140625" defaultRowHeight="12.75"/>
  <cols>
    <col min="1" max="1" width="10.28125" style="0" customWidth="1"/>
    <col min="2" max="2" width="7.140625" style="12" customWidth="1"/>
    <col min="3" max="3" width="30.7109375" style="0" customWidth="1"/>
    <col min="4" max="4" width="10.57421875" style="0" customWidth="1"/>
    <col min="7" max="7" width="12.140625" style="18" customWidth="1"/>
    <col min="8" max="10" width="9.8515625" style="19" customWidth="1"/>
    <col min="11" max="11" width="11.00390625" style="19" customWidth="1"/>
    <col min="12" max="15" width="11.421875" style="19" customWidth="1"/>
    <col min="16" max="16" width="12.7109375" style="19" customWidth="1"/>
    <col min="17" max="17" width="11.421875" style="19" customWidth="1"/>
  </cols>
  <sheetData>
    <row r="1" spans="1:17" ht="37.5" customHeight="1">
      <c r="A1" s="15" t="s">
        <v>928</v>
      </c>
      <c r="B1" s="8" t="s">
        <v>309</v>
      </c>
      <c r="C1" s="9" t="s">
        <v>310</v>
      </c>
      <c r="D1" s="13" t="s">
        <v>927</v>
      </c>
      <c r="E1" s="15" t="s">
        <v>932</v>
      </c>
      <c r="F1" s="13" t="s">
        <v>941</v>
      </c>
      <c r="G1" s="23">
        <v>2003</v>
      </c>
      <c r="H1" s="22" t="s">
        <v>929</v>
      </c>
      <c r="I1" s="22" t="s">
        <v>933</v>
      </c>
      <c r="J1" s="22" t="s">
        <v>934</v>
      </c>
      <c r="K1" s="22" t="s">
        <v>930</v>
      </c>
      <c r="L1" s="22" t="s">
        <v>931</v>
      </c>
      <c r="M1" s="22" t="s">
        <v>935</v>
      </c>
      <c r="N1" s="22" t="s">
        <v>939</v>
      </c>
      <c r="O1" s="22" t="s">
        <v>936</v>
      </c>
      <c r="P1" s="22" t="s">
        <v>940</v>
      </c>
      <c r="Q1" s="22" t="s">
        <v>938</v>
      </c>
    </row>
    <row r="2" spans="1:17" ht="12.75">
      <c r="A2" s="16">
        <v>77007</v>
      </c>
      <c r="B2" s="10" t="s">
        <v>709</v>
      </c>
      <c r="C2" s="11" t="s">
        <v>710</v>
      </c>
      <c r="D2" s="14">
        <v>0.009956237744620618</v>
      </c>
      <c r="E2" s="28">
        <v>0.014835014998636487</v>
      </c>
      <c r="F2" s="14">
        <f aca="true" t="shared" si="0" ref="F2:F65">D2+E2</f>
        <v>0.024791252743257105</v>
      </c>
      <c r="G2" s="17">
        <v>10.1</v>
      </c>
      <c r="H2" s="20">
        <f aca="true" t="shared" si="1" ref="H2:H65">A2*D2</f>
        <v>766.6999999999999</v>
      </c>
      <c r="I2" s="20">
        <f aca="true" t="shared" si="2" ref="I2:I65">A2*E2</f>
        <v>1142.3999999999999</v>
      </c>
      <c r="J2" s="20">
        <f aca="true" t="shared" si="3" ref="J2:J65">H2+I2</f>
        <v>1909.1</v>
      </c>
      <c r="K2" s="20">
        <f aca="true" t="shared" si="4" ref="K2:K65">A2*G2/100</f>
        <v>7777.706999999999</v>
      </c>
      <c r="L2" s="21">
        <f aca="true" t="shared" si="5" ref="L2:L65">H2/$H$311</f>
        <v>0.00702294663311676</v>
      </c>
      <c r="M2" s="21">
        <f aca="true" t="shared" si="6" ref="M2:M65">I2/$I$311</f>
        <v>0.01245812395309881</v>
      </c>
      <c r="N2" s="21" t="str">
        <f aca="true" t="shared" si="7" ref="N2:N65">C2</f>
        <v>AALST</v>
      </c>
      <c r="O2" s="21">
        <f aca="true" t="shared" si="8" ref="O2:O65">J2/$J$311</f>
        <v>0.009504161648908072</v>
      </c>
      <c r="P2" s="21">
        <f aca="true" t="shared" si="9" ref="P2:P65">K2/$K$311</f>
        <v>0.019152074922311885</v>
      </c>
      <c r="Q2" s="21">
        <f aca="true" t="shared" si="10" ref="Q2:Q65">P2/O2-1</f>
        <v>1.0151251241094217</v>
      </c>
    </row>
    <row r="3" spans="1:17" ht="12.75">
      <c r="A3" s="16">
        <v>18696</v>
      </c>
      <c r="B3" s="10" t="s">
        <v>761</v>
      </c>
      <c r="C3" s="11" t="s">
        <v>762</v>
      </c>
      <c r="D3" s="14">
        <v>0.00043859649122807013</v>
      </c>
      <c r="E3" s="28">
        <v>0.0020539152759948653</v>
      </c>
      <c r="F3" s="14">
        <f t="shared" si="0"/>
        <v>0.0024925117672229356</v>
      </c>
      <c r="G3" s="17">
        <v>4.1</v>
      </c>
      <c r="H3" s="20">
        <f t="shared" si="1"/>
        <v>8.2</v>
      </c>
      <c r="I3" s="20">
        <f t="shared" si="2"/>
        <v>38.4</v>
      </c>
      <c r="J3" s="20">
        <f t="shared" si="3"/>
        <v>46.599999999999994</v>
      </c>
      <c r="K3" s="20">
        <f t="shared" si="4"/>
        <v>766.536</v>
      </c>
      <c r="L3" s="21">
        <f t="shared" si="5"/>
        <v>7.511172869643594E-05</v>
      </c>
      <c r="M3" s="21">
        <f t="shared" si="6"/>
        <v>0.00041876046901172476</v>
      </c>
      <c r="N3" s="21" t="str">
        <f t="shared" si="7"/>
        <v>AALTER</v>
      </c>
      <c r="O3" s="21">
        <f t="shared" si="8"/>
        <v>0.00023199095533974967</v>
      </c>
      <c r="P3" s="21">
        <f t="shared" si="9"/>
        <v>0.0018875428069801631</v>
      </c>
      <c r="Q3" s="21">
        <f t="shared" si="10"/>
        <v>7.136277572614267</v>
      </c>
    </row>
    <row r="4" spans="1:17" ht="12.75">
      <c r="A4" s="16">
        <v>27831</v>
      </c>
      <c r="B4" s="10" t="s">
        <v>521</v>
      </c>
      <c r="C4" s="11" t="s">
        <v>522</v>
      </c>
      <c r="D4" s="14">
        <v>0.0016204951313283746</v>
      </c>
      <c r="E4" s="28">
        <v>0.001207286838417592</v>
      </c>
      <c r="F4" s="14">
        <f t="shared" si="0"/>
        <v>0.0028277819697459664</v>
      </c>
      <c r="G4" s="17">
        <v>5.8</v>
      </c>
      <c r="H4" s="20">
        <f t="shared" si="1"/>
        <v>45.099999999999994</v>
      </c>
      <c r="I4" s="20">
        <f t="shared" si="2"/>
        <v>33.6</v>
      </c>
      <c r="J4" s="20">
        <f t="shared" si="3"/>
        <v>78.69999999999999</v>
      </c>
      <c r="K4" s="20">
        <f t="shared" si="4"/>
        <v>1614.1979999999999</v>
      </c>
      <c r="L4" s="21">
        <f t="shared" si="5"/>
        <v>0.0004131145078303976</v>
      </c>
      <c r="M4" s="21">
        <f t="shared" si="6"/>
        <v>0.0003664154103852592</v>
      </c>
      <c r="N4" s="21" t="str">
        <f t="shared" si="7"/>
        <v>AARSCHOT</v>
      </c>
      <c r="O4" s="21">
        <f t="shared" si="8"/>
        <v>0.00039179588380339696</v>
      </c>
      <c r="P4" s="21">
        <f t="shared" si="9"/>
        <v>0.003974852875718512</v>
      </c>
      <c r="Q4" s="21">
        <f t="shared" si="10"/>
        <v>9.145213464552608</v>
      </c>
    </row>
    <row r="5" spans="1:17" ht="12.75">
      <c r="A5" s="16">
        <v>14272</v>
      </c>
      <c r="B5" s="10" t="s">
        <v>311</v>
      </c>
      <c r="C5" s="11" t="s">
        <v>312</v>
      </c>
      <c r="D5" s="14">
        <v>0.002585482062780269</v>
      </c>
      <c r="E5" s="28">
        <v>0.0016816143497757848</v>
      </c>
      <c r="F5" s="14">
        <f t="shared" si="0"/>
        <v>0.004267096412556053</v>
      </c>
      <c r="G5" s="17">
        <v>4.7</v>
      </c>
      <c r="H5" s="20">
        <f t="shared" si="1"/>
        <v>36.9</v>
      </c>
      <c r="I5" s="20">
        <f t="shared" si="2"/>
        <v>24</v>
      </c>
      <c r="J5" s="20">
        <f t="shared" si="3"/>
        <v>60.9</v>
      </c>
      <c r="K5" s="20">
        <f t="shared" si="4"/>
        <v>670.7840000000001</v>
      </c>
      <c r="L5" s="21">
        <f t="shared" si="5"/>
        <v>0.00033800277913396173</v>
      </c>
      <c r="M5" s="21">
        <f t="shared" si="6"/>
        <v>0.00026172529313232796</v>
      </c>
      <c r="N5" s="21" t="str">
        <f t="shared" si="7"/>
        <v>AARTSELAAR</v>
      </c>
      <c r="O5" s="21">
        <f t="shared" si="8"/>
        <v>0.00030318131287962994</v>
      </c>
      <c r="P5" s="21">
        <f t="shared" si="9"/>
        <v>0.0016517600141903082</v>
      </c>
      <c r="Q5" s="21">
        <f t="shared" si="10"/>
        <v>4.448093084965614</v>
      </c>
    </row>
    <row r="6" spans="1:17" ht="12.75">
      <c r="A6" s="16">
        <v>11825</v>
      </c>
      <c r="B6" s="10" t="s">
        <v>519</v>
      </c>
      <c r="C6" s="11" t="s">
        <v>520</v>
      </c>
      <c r="D6" s="14">
        <v>0.001733615221987315</v>
      </c>
      <c r="E6" s="28">
        <v>0.0004059196617336152</v>
      </c>
      <c r="F6" s="14">
        <f t="shared" si="0"/>
        <v>0.00213953488372093</v>
      </c>
      <c r="G6" s="17">
        <v>4.5</v>
      </c>
      <c r="H6" s="20">
        <f t="shared" si="1"/>
        <v>20.5</v>
      </c>
      <c r="I6" s="20">
        <f t="shared" si="2"/>
        <v>4.8</v>
      </c>
      <c r="J6" s="20">
        <f t="shared" si="3"/>
        <v>25.3</v>
      </c>
      <c r="K6" s="20">
        <f t="shared" si="4"/>
        <v>532.125</v>
      </c>
      <c r="L6" s="21">
        <f t="shared" si="5"/>
        <v>0.00018777932174108986</v>
      </c>
      <c r="M6" s="21">
        <f t="shared" si="6"/>
        <v>5.2345058626465595E-05</v>
      </c>
      <c r="N6" s="21" t="str">
        <f t="shared" si="7"/>
        <v>AFFLIGEM</v>
      </c>
      <c r="O6" s="21">
        <f t="shared" si="8"/>
        <v>0.00012595217103209588</v>
      </c>
      <c r="P6" s="21">
        <f t="shared" si="9"/>
        <v>0.001310321649817255</v>
      </c>
      <c r="Q6" s="21">
        <f t="shared" si="10"/>
        <v>9.403327223977355</v>
      </c>
    </row>
    <row r="7" spans="1:17" ht="12.75">
      <c r="A7" s="16">
        <v>11034</v>
      </c>
      <c r="B7" s="10" t="s">
        <v>901</v>
      </c>
      <c r="C7" s="11" t="s">
        <v>902</v>
      </c>
      <c r="D7" s="14">
        <v>0.0026010512959941993</v>
      </c>
      <c r="E7" s="28">
        <v>0.0026101141924959213</v>
      </c>
      <c r="F7" s="14">
        <f t="shared" si="0"/>
        <v>0.00521116548849012</v>
      </c>
      <c r="G7" s="17">
        <v>3</v>
      </c>
      <c r="H7" s="20">
        <f t="shared" si="1"/>
        <v>28.699999999999996</v>
      </c>
      <c r="I7" s="20">
        <f t="shared" si="2"/>
        <v>28.799999999999997</v>
      </c>
      <c r="J7" s="20">
        <f t="shared" si="3"/>
        <v>57.49999999999999</v>
      </c>
      <c r="K7" s="20">
        <f t="shared" si="4"/>
        <v>331.02</v>
      </c>
      <c r="L7" s="21">
        <f t="shared" si="5"/>
        <v>0.00026289105043752575</v>
      </c>
      <c r="M7" s="21">
        <f t="shared" si="6"/>
        <v>0.00031407035175879354</v>
      </c>
      <c r="N7" s="21" t="str">
        <f t="shared" si="7"/>
        <v>ALKEN</v>
      </c>
      <c r="O7" s="21">
        <f t="shared" si="8"/>
        <v>0.0002862549341638542</v>
      </c>
      <c r="P7" s="21">
        <f t="shared" si="9"/>
        <v>0.0008151142542119008</v>
      </c>
      <c r="Q7" s="21">
        <f t="shared" si="10"/>
        <v>1.8475116301238117</v>
      </c>
    </row>
    <row r="8" spans="1:17" ht="12.75">
      <c r="A8" s="16">
        <v>4898</v>
      </c>
      <c r="B8" s="10" t="s">
        <v>699</v>
      </c>
      <c r="C8" s="11" t="s">
        <v>700</v>
      </c>
      <c r="D8" s="14">
        <v>0.0008370763576970191</v>
      </c>
      <c r="E8" s="28">
        <v>0.0009799918334013882</v>
      </c>
      <c r="F8" s="14">
        <f t="shared" si="0"/>
        <v>0.0018170681910984073</v>
      </c>
      <c r="G8" s="17">
        <v>3.1</v>
      </c>
      <c r="H8" s="20">
        <f t="shared" si="1"/>
        <v>4.1</v>
      </c>
      <c r="I8" s="20">
        <f t="shared" si="2"/>
        <v>4.8</v>
      </c>
      <c r="J8" s="20">
        <f t="shared" si="3"/>
        <v>8.899999999999999</v>
      </c>
      <c r="K8" s="20">
        <f t="shared" si="4"/>
        <v>151.83800000000002</v>
      </c>
      <c r="L8" s="21">
        <f t="shared" si="5"/>
        <v>3.755586434821797E-05</v>
      </c>
      <c r="M8" s="21">
        <f t="shared" si="6"/>
        <v>5.2345058626465595E-05</v>
      </c>
      <c r="N8" s="21" t="str">
        <f t="shared" si="7"/>
        <v>ALVERINGEM</v>
      </c>
      <c r="O8" s="21">
        <f t="shared" si="8"/>
        <v>4.4307285461883516E-05</v>
      </c>
      <c r="P8" s="21">
        <f t="shared" si="9"/>
        <v>0.0003738907562413952</v>
      </c>
      <c r="Q8" s="21">
        <f t="shared" si="10"/>
        <v>7.438584136756569</v>
      </c>
    </row>
    <row r="9" spans="1:17" ht="12.75">
      <c r="A9" s="16">
        <v>457749</v>
      </c>
      <c r="B9" s="10" t="s">
        <v>313</v>
      </c>
      <c r="C9" s="11" t="s">
        <v>314</v>
      </c>
      <c r="D9" s="14">
        <v>0.10420426915187143</v>
      </c>
      <c r="E9" s="28">
        <v>0.043276118571531554</v>
      </c>
      <c r="F9" s="14">
        <f t="shared" si="0"/>
        <v>0.147480387723403</v>
      </c>
      <c r="G9" s="17">
        <v>13.5</v>
      </c>
      <c r="H9" s="20">
        <f t="shared" si="1"/>
        <v>47699.399999999994</v>
      </c>
      <c r="I9" s="20">
        <f t="shared" si="2"/>
        <v>19809.6</v>
      </c>
      <c r="J9" s="20">
        <f t="shared" si="3"/>
        <v>67509</v>
      </c>
      <c r="K9" s="20">
        <f t="shared" si="4"/>
        <v>61796.115</v>
      </c>
      <c r="L9" s="21">
        <f t="shared" si="5"/>
        <v>0.4369249258271678</v>
      </c>
      <c r="M9" s="21">
        <f t="shared" si="6"/>
        <v>0.2160280569514235</v>
      </c>
      <c r="N9" s="21" t="str">
        <f t="shared" si="7"/>
        <v>ANTWERPEN</v>
      </c>
      <c r="O9" s="21">
        <f t="shared" si="8"/>
        <v>0.33608320609508935</v>
      </c>
      <c r="P9" s="21">
        <f t="shared" si="9"/>
        <v>0.1521687335853358</v>
      </c>
      <c r="Q9" s="21">
        <f t="shared" si="10"/>
        <v>-0.5472289872696522</v>
      </c>
    </row>
    <row r="10" spans="1:17" ht="12.75">
      <c r="A10" s="16">
        <v>13901</v>
      </c>
      <c r="B10" s="10" t="s">
        <v>627</v>
      </c>
      <c r="C10" s="11" t="s">
        <v>628</v>
      </c>
      <c r="D10" s="14">
        <v>0.0014747140493489676</v>
      </c>
      <c r="E10" s="28">
        <v>0.0017264944967987914</v>
      </c>
      <c r="F10" s="14">
        <f t="shared" si="0"/>
        <v>0.003201208546147759</v>
      </c>
      <c r="G10" s="17">
        <v>2.4</v>
      </c>
      <c r="H10" s="20">
        <f t="shared" si="1"/>
        <v>20.5</v>
      </c>
      <c r="I10" s="20">
        <f t="shared" si="2"/>
        <v>24</v>
      </c>
      <c r="J10" s="20">
        <f t="shared" si="3"/>
        <v>44.5</v>
      </c>
      <c r="K10" s="20">
        <f t="shared" si="4"/>
        <v>333.624</v>
      </c>
      <c r="L10" s="21">
        <f t="shared" si="5"/>
        <v>0.00018777932174108986</v>
      </c>
      <c r="M10" s="21">
        <f t="shared" si="6"/>
        <v>0.00026172529313232796</v>
      </c>
      <c r="N10" s="21" t="str">
        <f t="shared" si="7"/>
        <v>ANZEGEM</v>
      </c>
      <c r="O10" s="21">
        <f t="shared" si="8"/>
        <v>0.00022153642730941763</v>
      </c>
      <c r="P10" s="21">
        <f t="shared" si="9"/>
        <v>0.0008215264272466656</v>
      </c>
      <c r="Q10" s="21">
        <f t="shared" si="10"/>
        <v>2.708313062660563</v>
      </c>
    </row>
    <row r="11" spans="1:17" ht="12.75">
      <c r="A11" s="16">
        <v>9168</v>
      </c>
      <c r="B11" s="10" t="s">
        <v>697</v>
      </c>
      <c r="C11" s="11" t="s">
        <v>698</v>
      </c>
      <c r="D11" s="14">
        <v>0.0013416230366492146</v>
      </c>
      <c r="E11" s="28">
        <v>0</v>
      </c>
      <c r="F11" s="14">
        <f t="shared" si="0"/>
        <v>0.0013416230366492146</v>
      </c>
      <c r="G11" s="17">
        <v>3.3</v>
      </c>
      <c r="H11" s="20">
        <f t="shared" si="1"/>
        <v>12.299999999999999</v>
      </c>
      <c r="I11" s="20">
        <f t="shared" si="2"/>
        <v>0</v>
      </c>
      <c r="J11" s="20">
        <f t="shared" si="3"/>
        <v>12.299999999999999</v>
      </c>
      <c r="K11" s="20">
        <f t="shared" si="4"/>
        <v>302.544</v>
      </c>
      <c r="L11" s="21">
        <f t="shared" si="5"/>
        <v>0.0001126675930446539</v>
      </c>
      <c r="M11" s="21">
        <f t="shared" si="6"/>
        <v>0</v>
      </c>
      <c r="N11" s="21" t="str">
        <f t="shared" si="7"/>
        <v>ARDOOIE</v>
      </c>
      <c r="O11" s="21">
        <f t="shared" si="8"/>
        <v>6.123366417765926E-05</v>
      </c>
      <c r="P11" s="21">
        <f t="shared" si="9"/>
        <v>0.0007449940394123779</v>
      </c>
      <c r="Q11" s="21">
        <f t="shared" si="10"/>
        <v>11.16641286157402</v>
      </c>
    </row>
    <row r="12" spans="1:17" ht="12.75">
      <c r="A12" s="16">
        <v>12179</v>
      </c>
      <c r="B12" s="10" t="s">
        <v>397</v>
      </c>
      <c r="C12" s="11" t="s">
        <v>398</v>
      </c>
      <c r="D12" s="14">
        <v>0.0013465801789966335</v>
      </c>
      <c r="E12" s="28">
        <v>0.00039412102799901466</v>
      </c>
      <c r="F12" s="14">
        <f t="shared" si="0"/>
        <v>0.0017407012069956481</v>
      </c>
      <c r="G12" s="17">
        <v>4.9</v>
      </c>
      <c r="H12" s="20">
        <f t="shared" si="1"/>
        <v>16.4</v>
      </c>
      <c r="I12" s="20">
        <f t="shared" si="2"/>
        <v>4.8</v>
      </c>
      <c r="J12" s="20">
        <f t="shared" si="3"/>
        <v>21.2</v>
      </c>
      <c r="K12" s="20">
        <f t="shared" si="4"/>
        <v>596.7710000000001</v>
      </c>
      <c r="L12" s="21">
        <f t="shared" si="5"/>
        <v>0.00015022345739287187</v>
      </c>
      <c r="M12" s="21">
        <f t="shared" si="6"/>
        <v>5.2345058626465595E-05</v>
      </c>
      <c r="N12" s="21" t="str">
        <f t="shared" si="7"/>
        <v>ARENDONK</v>
      </c>
      <c r="O12" s="21">
        <f t="shared" si="8"/>
        <v>0.00010554094963954278</v>
      </c>
      <c r="P12" s="21">
        <f t="shared" si="9"/>
        <v>0.001469508031539757</v>
      </c>
      <c r="Q12" s="21">
        <f t="shared" si="10"/>
        <v>12.923581667197542</v>
      </c>
    </row>
    <row r="13" spans="1:17" ht="12.75">
      <c r="A13" s="16">
        <v>7447</v>
      </c>
      <c r="B13" s="10" t="s">
        <v>839</v>
      </c>
      <c r="C13" s="11" t="s">
        <v>840</v>
      </c>
      <c r="D13" s="14">
        <v>0.0016516718141533502</v>
      </c>
      <c r="E13" s="28">
        <v>0.009668322814556197</v>
      </c>
      <c r="F13" s="14">
        <f t="shared" si="0"/>
        <v>0.011319994628709546</v>
      </c>
      <c r="G13" s="17">
        <v>3.7</v>
      </c>
      <c r="H13" s="20">
        <f t="shared" si="1"/>
        <v>12.299999999999999</v>
      </c>
      <c r="I13" s="20">
        <f t="shared" si="2"/>
        <v>72</v>
      </c>
      <c r="J13" s="20">
        <f t="shared" si="3"/>
        <v>84.3</v>
      </c>
      <c r="K13" s="20">
        <f t="shared" si="4"/>
        <v>275.539</v>
      </c>
      <c r="L13" s="21">
        <f t="shared" si="5"/>
        <v>0.0001126675930446539</v>
      </c>
      <c r="M13" s="21">
        <f t="shared" si="6"/>
        <v>0.000785175879396984</v>
      </c>
      <c r="N13" s="21" t="str">
        <f t="shared" si="7"/>
        <v>AS</v>
      </c>
      <c r="O13" s="21">
        <f t="shared" si="8"/>
        <v>0.00041967462521761583</v>
      </c>
      <c r="P13" s="21">
        <f t="shared" si="9"/>
        <v>0.0006784960621451663</v>
      </c>
      <c r="Q13" s="21">
        <f t="shared" si="10"/>
        <v>0.6167192900770271</v>
      </c>
    </row>
    <row r="14" spans="1:17" ht="12.75">
      <c r="A14" s="16">
        <v>28838</v>
      </c>
      <c r="B14" s="10" t="s">
        <v>451</v>
      </c>
      <c r="C14" s="11" t="s">
        <v>452</v>
      </c>
      <c r="D14" s="14">
        <v>0.01421735210486164</v>
      </c>
      <c r="E14" s="28">
        <v>0.003495388029683057</v>
      </c>
      <c r="F14" s="14">
        <f t="shared" si="0"/>
        <v>0.017712740134544696</v>
      </c>
      <c r="G14" s="17">
        <v>6.7</v>
      </c>
      <c r="H14" s="20">
        <f t="shared" si="1"/>
        <v>409.99999999999994</v>
      </c>
      <c r="I14" s="20">
        <f t="shared" si="2"/>
        <v>100.8</v>
      </c>
      <c r="J14" s="20">
        <f t="shared" si="3"/>
        <v>510.79999999999995</v>
      </c>
      <c r="K14" s="20">
        <f t="shared" si="4"/>
        <v>1932.146</v>
      </c>
      <c r="L14" s="21">
        <f t="shared" si="5"/>
        <v>0.0037555864348217966</v>
      </c>
      <c r="M14" s="21">
        <f t="shared" si="6"/>
        <v>0.0010992462311557776</v>
      </c>
      <c r="N14" s="21" t="str">
        <f t="shared" si="7"/>
        <v>ASSE</v>
      </c>
      <c r="O14" s="21">
        <f t="shared" si="8"/>
        <v>0.0025429394847112474</v>
      </c>
      <c r="P14" s="21">
        <f t="shared" si="9"/>
        <v>0.004757778218290458</v>
      </c>
      <c r="Q14" s="21">
        <f t="shared" si="10"/>
        <v>0.8709757927372412</v>
      </c>
    </row>
    <row r="15" spans="1:17" ht="12.75">
      <c r="A15" s="16">
        <v>13489</v>
      </c>
      <c r="B15" s="10" t="s">
        <v>749</v>
      </c>
      <c r="C15" s="11" t="s">
        <v>750</v>
      </c>
      <c r="D15" s="14">
        <v>0.000303951367781155</v>
      </c>
      <c r="E15" s="28">
        <v>0.0010675365112313736</v>
      </c>
      <c r="F15" s="14">
        <f t="shared" si="0"/>
        <v>0.0013714878790125286</v>
      </c>
      <c r="G15" s="17">
        <v>4.6</v>
      </c>
      <c r="H15" s="20">
        <f t="shared" si="1"/>
        <v>4.1</v>
      </c>
      <c r="I15" s="20">
        <f t="shared" si="2"/>
        <v>14.399999999999999</v>
      </c>
      <c r="J15" s="20">
        <f t="shared" si="3"/>
        <v>18.5</v>
      </c>
      <c r="K15" s="20">
        <f t="shared" si="4"/>
        <v>620.4939999999999</v>
      </c>
      <c r="L15" s="21">
        <f t="shared" si="5"/>
        <v>3.755586434821797E-05</v>
      </c>
      <c r="M15" s="21">
        <f t="shared" si="6"/>
        <v>0.00015703517587939677</v>
      </c>
      <c r="N15" s="21" t="str">
        <f t="shared" si="7"/>
        <v>ASSENEDE</v>
      </c>
      <c r="O15" s="21">
        <f t="shared" si="8"/>
        <v>9.209941360054441E-05</v>
      </c>
      <c r="P15" s="21">
        <f t="shared" si="9"/>
        <v>0.0015279243068484054</v>
      </c>
      <c r="Q15" s="21">
        <f t="shared" si="10"/>
        <v>15.589946093200464</v>
      </c>
    </row>
    <row r="16" spans="1:17" ht="12.75">
      <c r="A16" s="16">
        <v>9372</v>
      </c>
      <c r="B16" s="10" t="s">
        <v>629</v>
      </c>
      <c r="C16" s="11" t="s">
        <v>630</v>
      </c>
      <c r="D16" s="14">
        <v>0.0021873666239863422</v>
      </c>
      <c r="E16" s="28">
        <v>0</v>
      </c>
      <c r="F16" s="14">
        <f t="shared" si="0"/>
        <v>0.0021873666239863422</v>
      </c>
      <c r="G16" s="17">
        <v>3.9</v>
      </c>
      <c r="H16" s="20">
        <f t="shared" si="1"/>
        <v>20.5</v>
      </c>
      <c r="I16" s="20">
        <f t="shared" si="2"/>
        <v>0</v>
      </c>
      <c r="J16" s="20">
        <f t="shared" si="3"/>
        <v>20.5</v>
      </c>
      <c r="K16" s="20">
        <f t="shared" si="4"/>
        <v>365.508</v>
      </c>
      <c r="L16" s="21">
        <f t="shared" si="5"/>
        <v>0.00018777932174108986</v>
      </c>
      <c r="M16" s="21">
        <f t="shared" si="6"/>
        <v>0</v>
      </c>
      <c r="N16" s="21" t="str">
        <f t="shared" si="7"/>
        <v>AVELGEM</v>
      </c>
      <c r="O16" s="21">
        <f t="shared" si="8"/>
        <v>0.00010205610696276543</v>
      </c>
      <c r="P16" s="21">
        <f t="shared" si="9"/>
        <v>0.0009000386104419172</v>
      </c>
      <c r="Q16" s="21">
        <f t="shared" si="10"/>
        <v>7.819056862224727</v>
      </c>
    </row>
    <row r="17" spans="1:17" ht="12.75">
      <c r="A17" s="16">
        <v>2276</v>
      </c>
      <c r="B17" s="10" t="s">
        <v>399</v>
      </c>
      <c r="C17" s="11" t="s">
        <v>400</v>
      </c>
      <c r="D17" s="14">
        <v>0</v>
      </c>
      <c r="E17" s="28">
        <v>0</v>
      </c>
      <c r="F17" s="14">
        <f t="shared" si="0"/>
        <v>0</v>
      </c>
      <c r="G17" s="17">
        <v>6.3</v>
      </c>
      <c r="H17" s="20">
        <f t="shared" si="1"/>
        <v>0</v>
      </c>
      <c r="I17" s="20">
        <f t="shared" si="2"/>
        <v>0</v>
      </c>
      <c r="J17" s="20">
        <f t="shared" si="3"/>
        <v>0</v>
      </c>
      <c r="K17" s="20">
        <f t="shared" si="4"/>
        <v>143.388</v>
      </c>
      <c r="L17" s="21">
        <f t="shared" si="5"/>
        <v>0</v>
      </c>
      <c r="M17" s="21">
        <f t="shared" si="6"/>
        <v>0</v>
      </c>
      <c r="N17" s="21" t="str">
        <f t="shared" si="7"/>
        <v>BAARLE-HERTOG</v>
      </c>
      <c r="O17" s="21">
        <f t="shared" si="8"/>
        <v>0</v>
      </c>
      <c r="P17" s="21">
        <f t="shared" si="9"/>
        <v>0.000353083205494943</v>
      </c>
      <c r="Q17" s="21" t="e">
        <f t="shared" si="10"/>
        <v>#DIV/0!</v>
      </c>
    </row>
    <row r="18" spans="1:17" ht="12.75">
      <c r="A18" s="16">
        <v>20111</v>
      </c>
      <c r="B18" s="10" t="s">
        <v>401</v>
      </c>
      <c r="C18" s="11" t="s">
        <v>402</v>
      </c>
      <c r="D18" s="14">
        <v>0.0010193426483019244</v>
      </c>
      <c r="E18" s="28">
        <v>0.00190940281438019</v>
      </c>
      <c r="F18" s="14">
        <f t="shared" si="0"/>
        <v>0.0029287454626821144</v>
      </c>
      <c r="G18" s="17">
        <v>5.4</v>
      </c>
      <c r="H18" s="20">
        <f t="shared" si="1"/>
        <v>20.500000000000004</v>
      </c>
      <c r="I18" s="20">
        <f t="shared" si="2"/>
        <v>38.4</v>
      </c>
      <c r="J18" s="20">
        <f t="shared" si="3"/>
        <v>58.900000000000006</v>
      </c>
      <c r="K18" s="20">
        <f t="shared" si="4"/>
        <v>1085.9940000000001</v>
      </c>
      <c r="L18" s="21">
        <f t="shared" si="5"/>
        <v>0.00018777932174108989</v>
      </c>
      <c r="M18" s="21">
        <f t="shared" si="6"/>
        <v>0.00041876046901172476</v>
      </c>
      <c r="N18" s="21" t="str">
        <f t="shared" si="7"/>
        <v>BALEN</v>
      </c>
      <c r="O18" s="21">
        <f t="shared" si="8"/>
        <v>0.00029322461951740897</v>
      </c>
      <c r="P18" s="21">
        <f t="shared" si="9"/>
        <v>0.0026741864219340197</v>
      </c>
      <c r="Q18" s="21">
        <f t="shared" si="10"/>
        <v>8.119924603654406</v>
      </c>
    </row>
    <row r="19" spans="1:17" ht="12.75">
      <c r="A19" s="16">
        <v>14550</v>
      </c>
      <c r="B19" s="10" t="s">
        <v>581</v>
      </c>
      <c r="C19" s="11" t="s">
        <v>582</v>
      </c>
      <c r="D19" s="14">
        <v>0.000281786941580756</v>
      </c>
      <c r="E19" s="28">
        <v>0.0006597938144329897</v>
      </c>
      <c r="F19" s="14">
        <f t="shared" si="0"/>
        <v>0.0009415807560137457</v>
      </c>
      <c r="G19" s="17">
        <v>4</v>
      </c>
      <c r="H19" s="20">
        <f t="shared" si="1"/>
        <v>4.1</v>
      </c>
      <c r="I19" s="20">
        <f t="shared" si="2"/>
        <v>9.6</v>
      </c>
      <c r="J19" s="20">
        <f t="shared" si="3"/>
        <v>13.7</v>
      </c>
      <c r="K19" s="20">
        <f t="shared" si="4"/>
        <v>582</v>
      </c>
      <c r="L19" s="21">
        <f t="shared" si="5"/>
        <v>3.755586434821797E-05</v>
      </c>
      <c r="M19" s="21">
        <f t="shared" si="6"/>
        <v>0.00010469011725293119</v>
      </c>
      <c r="N19" s="21" t="str">
        <f t="shared" si="7"/>
        <v>BEERNEM</v>
      </c>
      <c r="O19" s="21">
        <f t="shared" si="8"/>
        <v>6.820334953121396E-05</v>
      </c>
      <c r="P19" s="21">
        <f t="shared" si="9"/>
        <v>0.0014331354478621422</v>
      </c>
      <c r="Q19" s="21">
        <f t="shared" si="10"/>
        <v>20.012684240768163</v>
      </c>
    </row>
    <row r="20" spans="1:17" ht="12.75">
      <c r="A20" s="16">
        <v>16296</v>
      </c>
      <c r="B20" s="10" t="s">
        <v>403</v>
      </c>
      <c r="C20" s="11" t="s">
        <v>404</v>
      </c>
      <c r="D20" s="14">
        <v>0.010818605792832597</v>
      </c>
      <c r="E20" s="28">
        <v>0.0029455081001472753</v>
      </c>
      <c r="F20" s="14">
        <f t="shared" si="0"/>
        <v>0.013764113892979872</v>
      </c>
      <c r="G20" s="17">
        <v>4.5</v>
      </c>
      <c r="H20" s="20">
        <f t="shared" si="1"/>
        <v>176.29999999999998</v>
      </c>
      <c r="I20" s="20">
        <f t="shared" si="2"/>
        <v>48</v>
      </c>
      <c r="J20" s="20">
        <f t="shared" si="3"/>
        <v>224.29999999999998</v>
      </c>
      <c r="K20" s="20">
        <f t="shared" si="4"/>
        <v>733.32</v>
      </c>
      <c r="L20" s="21">
        <f t="shared" si="5"/>
        <v>0.0016149021669733725</v>
      </c>
      <c r="M20" s="21">
        <f t="shared" si="6"/>
        <v>0.0005234505862646559</v>
      </c>
      <c r="N20" s="21" t="str">
        <f t="shared" si="7"/>
        <v>BEERSE</v>
      </c>
      <c r="O20" s="21">
        <f t="shared" si="8"/>
        <v>0.001116643160573087</v>
      </c>
      <c r="P20" s="21">
        <f t="shared" si="9"/>
        <v>0.0018057506643062993</v>
      </c>
      <c r="Q20" s="21">
        <f t="shared" si="10"/>
        <v>0.6171241879810077</v>
      </c>
    </row>
    <row r="21" spans="1:17" ht="12.75">
      <c r="A21" s="16">
        <v>23337</v>
      </c>
      <c r="B21" s="10" t="s">
        <v>453</v>
      </c>
      <c r="C21" s="11" t="s">
        <v>454</v>
      </c>
      <c r="D21" s="14">
        <v>0.0035137335561554613</v>
      </c>
      <c r="E21" s="28">
        <v>0.001439773749839311</v>
      </c>
      <c r="F21" s="14">
        <f t="shared" si="0"/>
        <v>0.004953507305994772</v>
      </c>
      <c r="G21" s="17">
        <v>6.3</v>
      </c>
      <c r="H21" s="20">
        <f t="shared" si="1"/>
        <v>82</v>
      </c>
      <c r="I21" s="20">
        <f t="shared" si="2"/>
        <v>33.6</v>
      </c>
      <c r="J21" s="20">
        <f t="shared" si="3"/>
        <v>115.6</v>
      </c>
      <c r="K21" s="20">
        <f t="shared" si="4"/>
        <v>1470.231</v>
      </c>
      <c r="L21" s="21">
        <f t="shared" si="5"/>
        <v>0.0007511172869643594</v>
      </c>
      <c r="M21" s="21">
        <f t="shared" si="6"/>
        <v>0.0003664154103852592</v>
      </c>
      <c r="N21" s="21" t="str">
        <f t="shared" si="7"/>
        <v>BEERSEL</v>
      </c>
      <c r="O21" s="21">
        <f t="shared" si="8"/>
        <v>0.0005754968763363748</v>
      </c>
      <c r="P21" s="21">
        <f t="shared" si="9"/>
        <v>0.00362034392207183</v>
      </c>
      <c r="Q21" s="21">
        <f t="shared" si="10"/>
        <v>5.290814200624364</v>
      </c>
    </row>
    <row r="22" spans="1:17" ht="12.75">
      <c r="A22" s="16">
        <v>9304</v>
      </c>
      <c r="B22" s="10" t="s">
        <v>523</v>
      </c>
      <c r="C22" s="11" t="s">
        <v>524</v>
      </c>
      <c r="D22" s="14">
        <v>0</v>
      </c>
      <c r="E22" s="28">
        <v>0</v>
      </c>
      <c r="F22" s="14">
        <f t="shared" si="0"/>
        <v>0</v>
      </c>
      <c r="G22" s="17">
        <v>2.5</v>
      </c>
      <c r="H22" s="20">
        <f t="shared" si="1"/>
        <v>0</v>
      </c>
      <c r="I22" s="20">
        <f t="shared" si="2"/>
        <v>0</v>
      </c>
      <c r="J22" s="20">
        <f t="shared" si="3"/>
        <v>0</v>
      </c>
      <c r="K22" s="20">
        <f t="shared" si="4"/>
        <v>232.6</v>
      </c>
      <c r="L22" s="21">
        <f t="shared" si="5"/>
        <v>0</v>
      </c>
      <c r="M22" s="21">
        <f t="shared" si="6"/>
        <v>0</v>
      </c>
      <c r="N22" s="21" t="str">
        <f t="shared" si="7"/>
        <v>BEGIJNENDIJK</v>
      </c>
      <c r="O22" s="21">
        <f t="shared" si="8"/>
        <v>0</v>
      </c>
      <c r="P22" s="21">
        <f t="shared" si="9"/>
        <v>0.0005727616927366569</v>
      </c>
      <c r="Q22" s="21" t="e">
        <f t="shared" si="10"/>
        <v>#DIV/0!</v>
      </c>
    </row>
    <row r="23" spans="1:17" ht="12.75">
      <c r="A23" s="16">
        <v>5821</v>
      </c>
      <c r="B23" s="10" t="s">
        <v>525</v>
      </c>
      <c r="C23" s="11" t="s">
        <v>526</v>
      </c>
      <c r="D23" s="14">
        <v>0.0007043463322453186</v>
      </c>
      <c r="E23" s="28">
        <v>0</v>
      </c>
      <c r="F23" s="14">
        <f t="shared" si="0"/>
        <v>0.0007043463322453186</v>
      </c>
      <c r="G23" s="17">
        <v>4.2</v>
      </c>
      <c r="H23" s="20">
        <f t="shared" si="1"/>
        <v>4.1</v>
      </c>
      <c r="I23" s="20">
        <f t="shared" si="2"/>
        <v>0</v>
      </c>
      <c r="J23" s="20">
        <f t="shared" si="3"/>
        <v>4.1</v>
      </c>
      <c r="K23" s="20">
        <f t="shared" si="4"/>
        <v>244.482</v>
      </c>
      <c r="L23" s="21">
        <f t="shared" si="5"/>
        <v>3.755586434821797E-05</v>
      </c>
      <c r="M23" s="21">
        <f t="shared" si="6"/>
        <v>0</v>
      </c>
      <c r="N23" s="21" t="str">
        <f t="shared" si="7"/>
        <v>BEKKEVOORT</v>
      </c>
      <c r="O23" s="21">
        <f t="shared" si="8"/>
        <v>2.0411221392553082E-05</v>
      </c>
      <c r="P23" s="21">
        <f t="shared" si="9"/>
        <v>0.0006020203102478218</v>
      </c>
      <c r="Q23" s="21">
        <f t="shared" si="10"/>
        <v>28.49457549206073</v>
      </c>
    </row>
    <row r="24" spans="1:17" ht="12.75">
      <c r="A24" s="16">
        <v>40849</v>
      </c>
      <c r="B24" s="10" t="s">
        <v>841</v>
      </c>
      <c r="C24" s="11" t="s">
        <v>842</v>
      </c>
      <c r="D24" s="14">
        <v>0.004817743396411172</v>
      </c>
      <c r="E24" s="28">
        <v>0.10046757570564763</v>
      </c>
      <c r="F24" s="14">
        <f t="shared" si="0"/>
        <v>0.1052853191020588</v>
      </c>
      <c r="G24" s="17">
        <v>4.2</v>
      </c>
      <c r="H24" s="20">
        <f t="shared" si="1"/>
        <v>196.79999999999998</v>
      </c>
      <c r="I24" s="20">
        <f t="shared" si="2"/>
        <v>4104</v>
      </c>
      <c r="J24" s="20">
        <f t="shared" si="3"/>
        <v>4300.8</v>
      </c>
      <c r="K24" s="20">
        <f t="shared" si="4"/>
        <v>1715.6580000000001</v>
      </c>
      <c r="L24" s="21">
        <f t="shared" si="5"/>
        <v>0.0018026814887144623</v>
      </c>
      <c r="M24" s="21">
        <f t="shared" si="6"/>
        <v>0.04475502512562809</v>
      </c>
      <c r="N24" s="21" t="str">
        <f t="shared" si="7"/>
        <v>BERINGEN</v>
      </c>
      <c r="O24" s="21">
        <f t="shared" si="8"/>
        <v>0.021410873406120075</v>
      </c>
      <c r="P24" s="21">
        <f t="shared" si="9"/>
        <v>0.004224691230598397</v>
      </c>
      <c r="Q24" s="21">
        <f t="shared" si="10"/>
        <v>-0.8026847784083945</v>
      </c>
    </row>
    <row r="25" spans="1:17" ht="12.75">
      <c r="A25" s="16">
        <v>10438</v>
      </c>
      <c r="B25" s="10" t="s">
        <v>371</v>
      </c>
      <c r="C25" s="11" t="s">
        <v>372</v>
      </c>
      <c r="D25" s="14">
        <v>0.0007855911094079325</v>
      </c>
      <c r="E25" s="28">
        <v>0.00045985821038513125</v>
      </c>
      <c r="F25" s="14">
        <f t="shared" si="0"/>
        <v>0.0012454493197930636</v>
      </c>
      <c r="G25" s="17">
        <v>3.9</v>
      </c>
      <c r="H25" s="20">
        <f t="shared" si="1"/>
        <v>8.2</v>
      </c>
      <c r="I25" s="20">
        <f t="shared" si="2"/>
        <v>4.8</v>
      </c>
      <c r="J25" s="20">
        <f t="shared" si="3"/>
        <v>13</v>
      </c>
      <c r="K25" s="20">
        <f t="shared" si="4"/>
        <v>407.082</v>
      </c>
      <c r="L25" s="21">
        <f t="shared" si="5"/>
        <v>7.511172869643594E-05</v>
      </c>
      <c r="M25" s="21">
        <f t="shared" si="6"/>
        <v>5.2345058626465595E-05</v>
      </c>
      <c r="N25" s="21" t="str">
        <f t="shared" si="7"/>
        <v>BERLAAR</v>
      </c>
      <c r="O25" s="21">
        <f t="shared" si="8"/>
        <v>6.471850685443661E-05</v>
      </c>
      <c r="P25" s="21">
        <f t="shared" si="9"/>
        <v>0.0010024117601144615</v>
      </c>
      <c r="Q25" s="21">
        <f t="shared" si="10"/>
        <v>14.48879615484738</v>
      </c>
    </row>
    <row r="26" spans="1:17" ht="12.75">
      <c r="A26" s="16">
        <v>13984</v>
      </c>
      <c r="B26" s="10" t="s">
        <v>729</v>
      </c>
      <c r="C26" s="11" t="s">
        <v>730</v>
      </c>
      <c r="D26" s="14">
        <v>0</v>
      </c>
      <c r="E26" s="28">
        <v>0.00034324942791762013</v>
      </c>
      <c r="F26" s="14">
        <f t="shared" si="0"/>
        <v>0.00034324942791762013</v>
      </c>
      <c r="G26" s="17">
        <v>4.6</v>
      </c>
      <c r="H26" s="20">
        <f t="shared" si="1"/>
        <v>0</v>
      </c>
      <c r="I26" s="20">
        <f t="shared" si="2"/>
        <v>4.8</v>
      </c>
      <c r="J26" s="20">
        <f t="shared" si="3"/>
        <v>4.8</v>
      </c>
      <c r="K26" s="20">
        <f t="shared" si="4"/>
        <v>643.2639999999999</v>
      </c>
      <c r="L26" s="21">
        <f t="shared" si="5"/>
        <v>0</v>
      </c>
      <c r="M26" s="21">
        <f t="shared" si="6"/>
        <v>5.2345058626465595E-05</v>
      </c>
      <c r="N26" s="21" t="str">
        <f t="shared" si="7"/>
        <v>BERLARE</v>
      </c>
      <c r="O26" s="21">
        <f t="shared" si="8"/>
        <v>2.389606406933044E-05</v>
      </c>
      <c r="P26" s="21">
        <f t="shared" si="9"/>
        <v>0.0015839938844219809</v>
      </c>
      <c r="Q26" s="21">
        <f t="shared" si="10"/>
        <v>65.28681107592811</v>
      </c>
    </row>
    <row r="27" spans="1:17" ht="12.75">
      <c r="A27" s="16">
        <v>9104</v>
      </c>
      <c r="B27" s="10" t="s">
        <v>527</v>
      </c>
      <c r="C27" s="11" t="s">
        <v>528</v>
      </c>
      <c r="D27" s="14">
        <v>0.0013510544815465728</v>
      </c>
      <c r="E27" s="28">
        <v>0</v>
      </c>
      <c r="F27" s="14">
        <f t="shared" si="0"/>
        <v>0.0013510544815465728</v>
      </c>
      <c r="G27" s="17">
        <v>3</v>
      </c>
      <c r="H27" s="20">
        <f t="shared" si="1"/>
        <v>12.299999999999999</v>
      </c>
      <c r="I27" s="20">
        <f t="shared" si="2"/>
        <v>0</v>
      </c>
      <c r="J27" s="20">
        <f t="shared" si="3"/>
        <v>12.299999999999999</v>
      </c>
      <c r="K27" s="20">
        <f t="shared" si="4"/>
        <v>273.12</v>
      </c>
      <c r="L27" s="21">
        <f t="shared" si="5"/>
        <v>0.0001126675930446539</v>
      </c>
      <c r="M27" s="21">
        <f t="shared" si="6"/>
        <v>0</v>
      </c>
      <c r="N27" s="21" t="str">
        <f t="shared" si="7"/>
        <v>BERTEM</v>
      </c>
      <c r="O27" s="21">
        <f t="shared" si="8"/>
        <v>6.123366417765926E-05</v>
      </c>
      <c r="P27" s="21">
        <f t="shared" si="9"/>
        <v>0.0006725394390379867</v>
      </c>
      <c r="Q27" s="21">
        <f t="shared" si="10"/>
        <v>9.98316502972492</v>
      </c>
    </row>
    <row r="28" spans="1:17" ht="12.75">
      <c r="A28" s="16">
        <v>2014</v>
      </c>
      <c r="B28" s="10" t="s">
        <v>455</v>
      </c>
      <c r="C28" s="11" t="s">
        <v>456</v>
      </c>
      <c r="D28" s="14">
        <v>0</v>
      </c>
      <c r="E28" s="28">
        <v>0</v>
      </c>
      <c r="F28" s="14">
        <f t="shared" si="0"/>
        <v>0</v>
      </c>
      <c r="G28" s="17">
        <v>3.1</v>
      </c>
      <c r="H28" s="20">
        <f t="shared" si="1"/>
        <v>0</v>
      </c>
      <c r="I28" s="20">
        <f t="shared" si="2"/>
        <v>0</v>
      </c>
      <c r="J28" s="20">
        <f t="shared" si="3"/>
        <v>0</v>
      </c>
      <c r="K28" s="20">
        <f t="shared" si="4"/>
        <v>62.434000000000005</v>
      </c>
      <c r="L28" s="21">
        <f t="shared" si="5"/>
        <v>0</v>
      </c>
      <c r="M28" s="21">
        <f t="shared" si="6"/>
        <v>0</v>
      </c>
      <c r="N28" s="21" t="str">
        <f t="shared" si="7"/>
        <v>BEVER</v>
      </c>
      <c r="O28" s="21">
        <f t="shared" si="8"/>
        <v>0</v>
      </c>
      <c r="P28" s="21">
        <f t="shared" si="9"/>
        <v>0.00015373948204780926</v>
      </c>
      <c r="Q28" s="21" t="e">
        <f t="shared" si="10"/>
        <v>#DIV/0!</v>
      </c>
    </row>
    <row r="29" spans="1:17" ht="12.75">
      <c r="A29" s="16">
        <v>45593</v>
      </c>
      <c r="B29" s="10" t="s">
        <v>825</v>
      </c>
      <c r="C29" s="11" t="s">
        <v>826</v>
      </c>
      <c r="D29" s="14">
        <v>0.0011690391068804422</v>
      </c>
      <c r="E29" s="28">
        <v>0.0006316759151624152</v>
      </c>
      <c r="F29" s="14">
        <f t="shared" si="0"/>
        <v>0.0018007150220428574</v>
      </c>
      <c r="G29" s="17">
        <v>6</v>
      </c>
      <c r="H29" s="20">
        <f t="shared" si="1"/>
        <v>53.3</v>
      </c>
      <c r="I29" s="20">
        <f t="shared" si="2"/>
        <v>28.799999999999997</v>
      </c>
      <c r="J29" s="20">
        <f t="shared" si="3"/>
        <v>82.1</v>
      </c>
      <c r="K29" s="20">
        <f t="shared" si="4"/>
        <v>2735.58</v>
      </c>
      <c r="L29" s="21">
        <f t="shared" si="5"/>
        <v>0.00048822623652683357</v>
      </c>
      <c r="M29" s="21">
        <f t="shared" si="6"/>
        <v>0.00031407035175879354</v>
      </c>
      <c r="N29" s="21" t="str">
        <f t="shared" si="7"/>
        <v>BEVEREN</v>
      </c>
      <c r="O29" s="21">
        <f t="shared" si="8"/>
        <v>0.0004087222625191727</v>
      </c>
      <c r="P29" s="21">
        <f t="shared" si="9"/>
        <v>0.006736179842719448</v>
      </c>
      <c r="Q29" s="21">
        <f t="shared" si="10"/>
        <v>15.481069079038633</v>
      </c>
    </row>
    <row r="30" spans="1:17" ht="12.75">
      <c r="A30" s="16">
        <v>9123</v>
      </c>
      <c r="B30" s="10" t="s">
        <v>529</v>
      </c>
      <c r="C30" s="11" t="s">
        <v>530</v>
      </c>
      <c r="D30" s="14">
        <v>0.003145894990682889</v>
      </c>
      <c r="E30" s="28">
        <v>0.003682999013482407</v>
      </c>
      <c r="F30" s="14">
        <f t="shared" si="0"/>
        <v>0.006828894004165296</v>
      </c>
      <c r="G30" s="17">
        <v>4.6</v>
      </c>
      <c r="H30" s="20">
        <f t="shared" si="1"/>
        <v>28.699999999999996</v>
      </c>
      <c r="I30" s="20">
        <f t="shared" si="2"/>
        <v>33.6</v>
      </c>
      <c r="J30" s="20">
        <f t="shared" si="3"/>
        <v>62.3</v>
      </c>
      <c r="K30" s="20">
        <f t="shared" si="4"/>
        <v>419.65799999999996</v>
      </c>
      <c r="L30" s="21">
        <f t="shared" si="5"/>
        <v>0.00026289105043752575</v>
      </c>
      <c r="M30" s="21">
        <f t="shared" si="6"/>
        <v>0.0003664154103852592</v>
      </c>
      <c r="N30" s="21" t="str">
        <f t="shared" si="7"/>
        <v>BIERBEEK</v>
      </c>
      <c r="O30" s="21">
        <f t="shared" si="8"/>
        <v>0.0003101509982331847</v>
      </c>
      <c r="P30" s="21">
        <f t="shared" si="9"/>
        <v>0.0010333793054620804</v>
      </c>
      <c r="Q30" s="21">
        <f t="shared" si="10"/>
        <v>2.3318587118818233</v>
      </c>
    </row>
    <row r="31" spans="1:17" ht="12.75">
      <c r="A31" s="16">
        <v>29858</v>
      </c>
      <c r="B31" s="10" t="s">
        <v>903</v>
      </c>
      <c r="C31" s="11" t="s">
        <v>904</v>
      </c>
      <c r="D31" s="14">
        <v>0.008238997923504587</v>
      </c>
      <c r="E31" s="28">
        <v>0.01511152789872061</v>
      </c>
      <c r="F31" s="14">
        <f t="shared" si="0"/>
        <v>0.023350525822225195</v>
      </c>
      <c r="G31" s="17">
        <v>4.4</v>
      </c>
      <c r="H31" s="20">
        <f t="shared" si="1"/>
        <v>245.99999999999994</v>
      </c>
      <c r="I31" s="20">
        <f t="shared" si="2"/>
        <v>451.2</v>
      </c>
      <c r="J31" s="20">
        <f t="shared" si="3"/>
        <v>697.1999999999999</v>
      </c>
      <c r="K31" s="20">
        <f t="shared" si="4"/>
        <v>1313.7520000000002</v>
      </c>
      <c r="L31" s="21">
        <f t="shared" si="5"/>
        <v>0.0022533518608930775</v>
      </c>
      <c r="M31" s="21">
        <f t="shared" si="6"/>
        <v>0.004920435510887766</v>
      </c>
      <c r="N31" s="21" t="str">
        <f t="shared" si="7"/>
        <v>BILZEN</v>
      </c>
      <c r="O31" s="21">
        <f t="shared" si="8"/>
        <v>0.0034709033060702464</v>
      </c>
      <c r="P31" s="21">
        <f t="shared" si="9"/>
        <v>0.0032350250187281535</v>
      </c>
      <c r="Q31" s="21">
        <f t="shared" si="10"/>
        <v>-0.06795876074380014</v>
      </c>
    </row>
    <row r="32" spans="1:17" ht="12.75">
      <c r="A32" s="16">
        <v>18135</v>
      </c>
      <c r="B32" s="10" t="s">
        <v>583</v>
      </c>
      <c r="C32" s="11" t="s">
        <v>584</v>
      </c>
      <c r="D32" s="14">
        <v>0.0033912324234904876</v>
      </c>
      <c r="E32" s="28">
        <v>0.0007940446650124068</v>
      </c>
      <c r="F32" s="14">
        <f t="shared" si="0"/>
        <v>0.0041852770885028945</v>
      </c>
      <c r="G32" s="17">
        <v>18.3</v>
      </c>
      <c r="H32" s="20">
        <f t="shared" si="1"/>
        <v>61.49999999999999</v>
      </c>
      <c r="I32" s="20">
        <f t="shared" si="2"/>
        <v>14.399999999999999</v>
      </c>
      <c r="J32" s="20">
        <f t="shared" si="3"/>
        <v>75.89999999999999</v>
      </c>
      <c r="K32" s="20">
        <f t="shared" si="4"/>
        <v>3318.705</v>
      </c>
      <c r="L32" s="21">
        <f t="shared" si="5"/>
        <v>0.0005633379652232695</v>
      </c>
      <c r="M32" s="21">
        <f t="shared" si="6"/>
        <v>0.00015703517587939677</v>
      </c>
      <c r="N32" s="21" t="str">
        <f t="shared" si="7"/>
        <v>BLANKENBERGE</v>
      </c>
      <c r="O32" s="21">
        <f t="shared" si="8"/>
        <v>0.00037785651309628755</v>
      </c>
      <c r="P32" s="21">
        <f t="shared" si="9"/>
        <v>0.008172085526627716</v>
      </c>
      <c r="Q32" s="21">
        <f t="shared" si="10"/>
        <v>20.627483564231323</v>
      </c>
    </row>
    <row r="33" spans="1:17" ht="12.75">
      <c r="A33" s="16">
        <v>12232</v>
      </c>
      <c r="B33" s="10" t="s">
        <v>875</v>
      </c>
      <c r="C33" s="11" t="s">
        <v>876</v>
      </c>
      <c r="D33" s="14">
        <v>0.0010055591890124264</v>
      </c>
      <c r="E33" s="28">
        <v>0</v>
      </c>
      <c r="F33" s="14">
        <f t="shared" si="0"/>
        <v>0.0010055591890124264</v>
      </c>
      <c r="G33" s="17">
        <v>3.1</v>
      </c>
      <c r="H33" s="20">
        <f t="shared" si="1"/>
        <v>12.3</v>
      </c>
      <c r="I33" s="20">
        <f t="shared" si="2"/>
        <v>0</v>
      </c>
      <c r="J33" s="20">
        <f t="shared" si="3"/>
        <v>12.3</v>
      </c>
      <c r="K33" s="20">
        <f t="shared" si="4"/>
        <v>379.19200000000006</v>
      </c>
      <c r="L33" s="21">
        <f t="shared" si="5"/>
        <v>0.00011266759304465392</v>
      </c>
      <c r="M33" s="21">
        <f t="shared" si="6"/>
        <v>0</v>
      </c>
      <c r="N33" s="21" t="str">
        <f t="shared" si="7"/>
        <v>BOCHOLT</v>
      </c>
      <c r="O33" s="21">
        <f t="shared" si="8"/>
        <v>6.123366417765926E-05</v>
      </c>
      <c r="P33" s="21">
        <f t="shared" si="9"/>
        <v>0.0009337345304909648</v>
      </c>
      <c r="Q33" s="21">
        <f t="shared" si="10"/>
        <v>14.248712338720903</v>
      </c>
    </row>
    <row r="34" spans="1:17" ht="12.75">
      <c r="A34" s="16">
        <v>11992</v>
      </c>
      <c r="B34" s="10" t="s">
        <v>315</v>
      </c>
      <c r="C34" s="11" t="s">
        <v>316</v>
      </c>
      <c r="D34" s="14">
        <v>0</v>
      </c>
      <c r="E34" s="28">
        <v>0.0016010673782521682</v>
      </c>
      <c r="F34" s="14">
        <f t="shared" si="0"/>
        <v>0.0016010673782521682</v>
      </c>
      <c r="G34" s="17">
        <v>3.7</v>
      </c>
      <c r="H34" s="20">
        <f t="shared" si="1"/>
        <v>0</v>
      </c>
      <c r="I34" s="20">
        <f t="shared" si="2"/>
        <v>19.2</v>
      </c>
      <c r="J34" s="20">
        <f t="shared" si="3"/>
        <v>19.2</v>
      </c>
      <c r="K34" s="20">
        <f t="shared" si="4"/>
        <v>443.704</v>
      </c>
      <c r="L34" s="21">
        <f t="shared" si="5"/>
        <v>0</v>
      </c>
      <c r="M34" s="21">
        <f t="shared" si="6"/>
        <v>0.00020938023450586238</v>
      </c>
      <c r="N34" s="21" t="str">
        <f t="shared" si="7"/>
        <v>BOECHOUT</v>
      </c>
      <c r="O34" s="21">
        <f t="shared" si="8"/>
        <v>9.558425627732176E-05</v>
      </c>
      <c r="P34" s="21">
        <f t="shared" si="9"/>
        <v>0.0010925909463199725</v>
      </c>
      <c r="Q34" s="21">
        <f t="shared" si="10"/>
        <v>10.43065802751033</v>
      </c>
    </row>
    <row r="35" spans="1:17" ht="12.75">
      <c r="A35" s="16">
        <v>14387</v>
      </c>
      <c r="B35" s="10" t="s">
        <v>373</v>
      </c>
      <c r="C35" s="11" t="s">
        <v>374</v>
      </c>
      <c r="D35" s="14">
        <v>0.0017098769722666296</v>
      </c>
      <c r="E35" s="28">
        <v>0.0003336345311739765</v>
      </c>
      <c r="F35" s="14">
        <f t="shared" si="0"/>
        <v>0.002043511503440606</v>
      </c>
      <c r="G35" s="17">
        <v>3.1</v>
      </c>
      <c r="H35" s="20">
        <f t="shared" si="1"/>
        <v>24.599999999999998</v>
      </c>
      <c r="I35" s="20">
        <f t="shared" si="2"/>
        <v>4.8</v>
      </c>
      <c r="J35" s="20">
        <f t="shared" si="3"/>
        <v>29.4</v>
      </c>
      <c r="K35" s="20">
        <f t="shared" si="4"/>
        <v>445.99700000000007</v>
      </c>
      <c r="L35" s="21">
        <f t="shared" si="5"/>
        <v>0.0002253351860893078</v>
      </c>
      <c r="M35" s="21">
        <f t="shared" si="6"/>
        <v>5.2345058626465595E-05</v>
      </c>
      <c r="N35" s="21" t="str">
        <f t="shared" si="7"/>
        <v>BONHEIDEN</v>
      </c>
      <c r="O35" s="21">
        <f t="shared" si="8"/>
        <v>0.00014636339242464895</v>
      </c>
      <c r="P35" s="21">
        <f t="shared" si="9"/>
        <v>0.0010982373029899861</v>
      </c>
      <c r="Q35" s="21">
        <f t="shared" si="10"/>
        <v>6.50349718462137</v>
      </c>
    </row>
    <row r="36" spans="1:17" ht="12.75">
      <c r="A36" s="16">
        <v>15729</v>
      </c>
      <c r="B36" s="10" t="s">
        <v>317</v>
      </c>
      <c r="C36" s="11" t="s">
        <v>318</v>
      </c>
      <c r="D36" s="14">
        <v>0.07455019390933944</v>
      </c>
      <c r="E36" s="28">
        <v>0.0018310127789433529</v>
      </c>
      <c r="F36" s="14">
        <f t="shared" si="0"/>
        <v>0.07638120668828279</v>
      </c>
      <c r="G36" s="17">
        <v>9.7</v>
      </c>
      <c r="H36" s="20">
        <f t="shared" si="1"/>
        <v>1172.6</v>
      </c>
      <c r="I36" s="20">
        <f t="shared" si="2"/>
        <v>28.799999999999997</v>
      </c>
      <c r="J36" s="20">
        <f t="shared" si="3"/>
        <v>1201.3999999999999</v>
      </c>
      <c r="K36" s="20">
        <f t="shared" si="4"/>
        <v>1525.713</v>
      </c>
      <c r="L36" s="21">
        <f t="shared" si="5"/>
        <v>0.010740977203590338</v>
      </c>
      <c r="M36" s="21">
        <f t="shared" si="6"/>
        <v>0.00031407035175879354</v>
      </c>
      <c r="N36" s="21" t="str">
        <f t="shared" si="7"/>
        <v>BOOM</v>
      </c>
      <c r="O36" s="21">
        <f t="shared" si="8"/>
        <v>0.005980985702686164</v>
      </c>
      <c r="P36" s="21">
        <f t="shared" si="9"/>
        <v>0.0037569645765706057</v>
      </c>
      <c r="Q36" s="21">
        <f t="shared" si="10"/>
        <v>-0.3718485943072414</v>
      </c>
    </row>
    <row r="37" spans="1:17" ht="12.75">
      <c r="A37" s="16">
        <v>11442</v>
      </c>
      <c r="B37" s="10" t="s">
        <v>531</v>
      </c>
      <c r="C37" s="11" t="s">
        <v>532</v>
      </c>
      <c r="D37" s="14">
        <v>0.0032249606712113268</v>
      </c>
      <c r="E37" s="28">
        <v>0.0008390141583639224</v>
      </c>
      <c r="F37" s="14">
        <f t="shared" si="0"/>
        <v>0.004063974829575249</v>
      </c>
      <c r="G37" s="17">
        <v>3.1</v>
      </c>
      <c r="H37" s="20">
        <f t="shared" si="1"/>
        <v>36.9</v>
      </c>
      <c r="I37" s="20">
        <f t="shared" si="2"/>
        <v>9.6</v>
      </c>
      <c r="J37" s="20">
        <f t="shared" si="3"/>
        <v>46.5</v>
      </c>
      <c r="K37" s="20">
        <f t="shared" si="4"/>
        <v>354.70200000000006</v>
      </c>
      <c r="L37" s="21">
        <f t="shared" si="5"/>
        <v>0.00033800277913396173</v>
      </c>
      <c r="M37" s="21">
        <f t="shared" si="6"/>
        <v>0.00010469011725293119</v>
      </c>
      <c r="N37" s="21" t="str">
        <f t="shared" si="7"/>
        <v>BOORTMEERBEEK</v>
      </c>
      <c r="O37" s="21">
        <f t="shared" si="8"/>
        <v>0.00023149312067163866</v>
      </c>
      <c r="P37" s="21">
        <f t="shared" si="9"/>
        <v>0.0008734295698068688</v>
      </c>
      <c r="Q37" s="21">
        <f t="shared" si="10"/>
        <v>2.7730260289064255</v>
      </c>
    </row>
    <row r="38" spans="1:17" ht="12.75">
      <c r="A38" s="16">
        <v>10045</v>
      </c>
      <c r="B38" s="10" t="s">
        <v>905</v>
      </c>
      <c r="C38" s="11" t="s">
        <v>906</v>
      </c>
      <c r="D38" s="14">
        <v>0.0020408163265306124</v>
      </c>
      <c r="E38" s="28">
        <v>0</v>
      </c>
      <c r="F38" s="14">
        <f t="shared" si="0"/>
        <v>0.0020408163265306124</v>
      </c>
      <c r="G38" s="17">
        <v>5</v>
      </c>
      <c r="H38" s="20">
        <f t="shared" si="1"/>
        <v>20.500000000000004</v>
      </c>
      <c r="I38" s="20">
        <f t="shared" si="2"/>
        <v>0</v>
      </c>
      <c r="J38" s="20">
        <f t="shared" si="3"/>
        <v>20.500000000000004</v>
      </c>
      <c r="K38" s="20">
        <f t="shared" si="4"/>
        <v>502.25</v>
      </c>
      <c r="L38" s="21">
        <f t="shared" si="5"/>
        <v>0.00018777932174108989</v>
      </c>
      <c r="M38" s="21">
        <f t="shared" si="6"/>
        <v>0</v>
      </c>
      <c r="N38" s="21" t="str">
        <f t="shared" si="7"/>
        <v>BORGLOON</v>
      </c>
      <c r="O38" s="21">
        <f t="shared" si="8"/>
        <v>0.00010205610696276544</v>
      </c>
      <c r="P38" s="21">
        <f t="shared" si="9"/>
        <v>0.0012367564925923728</v>
      </c>
      <c r="Q38" s="21">
        <f t="shared" si="10"/>
        <v>11.11839770689662</v>
      </c>
    </row>
    <row r="39" spans="1:17" ht="12.75">
      <c r="A39" s="16">
        <v>19939</v>
      </c>
      <c r="B39" s="10" t="s">
        <v>375</v>
      </c>
      <c r="C39" s="11" t="s">
        <v>376</v>
      </c>
      <c r="D39" s="14">
        <v>0.0028787802798535527</v>
      </c>
      <c r="E39" s="28">
        <v>0.011314509253222327</v>
      </c>
      <c r="F39" s="14">
        <f t="shared" si="0"/>
        <v>0.01419328953307588</v>
      </c>
      <c r="G39" s="17">
        <v>5.6</v>
      </c>
      <c r="H39" s="20">
        <f t="shared" si="1"/>
        <v>57.399999999999984</v>
      </c>
      <c r="I39" s="20">
        <f t="shared" si="2"/>
        <v>225.6</v>
      </c>
      <c r="J39" s="20">
        <f t="shared" si="3"/>
        <v>283</v>
      </c>
      <c r="K39" s="20">
        <f t="shared" si="4"/>
        <v>1116.5839999999998</v>
      </c>
      <c r="L39" s="21">
        <f t="shared" si="5"/>
        <v>0.0005257821008750514</v>
      </c>
      <c r="M39" s="21">
        <f t="shared" si="6"/>
        <v>0.002460217755443883</v>
      </c>
      <c r="N39" s="21" t="str">
        <f t="shared" si="7"/>
        <v>BORNEM</v>
      </c>
      <c r="O39" s="21">
        <f t="shared" si="8"/>
        <v>0.0014088721107542738</v>
      </c>
      <c r="P39" s="21">
        <f t="shared" si="9"/>
        <v>0.0027495122180682162</v>
      </c>
      <c r="Q39" s="21">
        <f t="shared" si="10"/>
        <v>0.9515697678167525</v>
      </c>
    </row>
    <row r="40" spans="1:17" ht="12.75">
      <c r="A40" s="16">
        <v>10304</v>
      </c>
      <c r="B40" s="10" t="s">
        <v>319</v>
      </c>
      <c r="C40" s="11" t="s">
        <v>320</v>
      </c>
      <c r="D40" s="14">
        <v>0.014722437888198757</v>
      </c>
      <c r="E40" s="28">
        <v>0.0004658385093167702</v>
      </c>
      <c r="F40" s="14">
        <f t="shared" si="0"/>
        <v>0.015188276397515528</v>
      </c>
      <c r="G40" s="17">
        <v>5.7</v>
      </c>
      <c r="H40" s="20">
        <f t="shared" si="1"/>
        <v>151.7</v>
      </c>
      <c r="I40" s="20">
        <f t="shared" si="2"/>
        <v>4.8</v>
      </c>
      <c r="J40" s="20">
        <f t="shared" si="3"/>
        <v>156.5</v>
      </c>
      <c r="K40" s="20">
        <f t="shared" si="4"/>
        <v>587.328</v>
      </c>
      <c r="L40" s="21">
        <f t="shared" si="5"/>
        <v>0.0013895669808840648</v>
      </c>
      <c r="M40" s="21">
        <f t="shared" si="6"/>
        <v>5.2345058626465595E-05</v>
      </c>
      <c r="N40" s="21" t="str">
        <f t="shared" si="7"/>
        <v>BORSBEEK</v>
      </c>
      <c r="O40" s="21">
        <f t="shared" si="8"/>
        <v>0.0007791112555937946</v>
      </c>
      <c r="P40" s="21">
        <f t="shared" si="9"/>
        <v>0.0014462552857765914</v>
      </c>
      <c r="Q40" s="21">
        <f t="shared" si="10"/>
        <v>0.8562885279770953</v>
      </c>
    </row>
    <row r="41" spans="1:17" ht="12.75">
      <c r="A41" s="16">
        <v>7531</v>
      </c>
      <c r="B41" s="10" t="s">
        <v>533</v>
      </c>
      <c r="C41" s="11" t="s">
        <v>534</v>
      </c>
      <c r="D41" s="14">
        <v>0.00762182977028283</v>
      </c>
      <c r="E41" s="28">
        <v>0.0019120966671092815</v>
      </c>
      <c r="F41" s="14">
        <f t="shared" si="0"/>
        <v>0.009533926437392112</v>
      </c>
      <c r="G41" s="17">
        <v>3.4</v>
      </c>
      <c r="H41" s="20">
        <f t="shared" si="1"/>
        <v>57.39999999999999</v>
      </c>
      <c r="I41" s="20">
        <f t="shared" si="2"/>
        <v>14.399999999999999</v>
      </c>
      <c r="J41" s="20">
        <f t="shared" si="3"/>
        <v>71.79999999999998</v>
      </c>
      <c r="K41" s="20">
        <f t="shared" si="4"/>
        <v>256.054</v>
      </c>
      <c r="L41" s="21">
        <f t="shared" si="5"/>
        <v>0.0005257821008750515</v>
      </c>
      <c r="M41" s="21">
        <f t="shared" si="6"/>
        <v>0.00015703517587939677</v>
      </c>
      <c r="N41" s="21" t="str">
        <f t="shared" si="7"/>
        <v>BOUTERSEM</v>
      </c>
      <c r="O41" s="21">
        <f t="shared" si="8"/>
        <v>0.00035744529170373443</v>
      </c>
      <c r="P41" s="21">
        <f t="shared" si="9"/>
        <v>0.0006305155738262765</v>
      </c>
      <c r="Q41" s="21">
        <f t="shared" si="10"/>
        <v>0.7639498643861677</v>
      </c>
    </row>
    <row r="42" spans="1:17" ht="12.75">
      <c r="A42" s="16">
        <v>13674</v>
      </c>
      <c r="B42" s="10" t="s">
        <v>811</v>
      </c>
      <c r="C42" s="11" t="s">
        <v>812</v>
      </c>
      <c r="D42" s="14">
        <v>0.0017990346643264588</v>
      </c>
      <c r="E42" s="28">
        <v>0.0003510311540149188</v>
      </c>
      <c r="F42" s="14">
        <f t="shared" si="0"/>
        <v>0.002150065818341378</v>
      </c>
      <c r="G42" s="17">
        <v>3.9</v>
      </c>
      <c r="H42" s="20">
        <f t="shared" si="1"/>
        <v>24.599999999999998</v>
      </c>
      <c r="I42" s="20">
        <f t="shared" si="2"/>
        <v>4.8</v>
      </c>
      <c r="J42" s="20">
        <f t="shared" si="3"/>
        <v>29.4</v>
      </c>
      <c r="K42" s="20">
        <f t="shared" si="4"/>
        <v>533.286</v>
      </c>
      <c r="L42" s="21">
        <f t="shared" si="5"/>
        <v>0.0002253351860893078</v>
      </c>
      <c r="M42" s="21">
        <f t="shared" si="6"/>
        <v>5.2345058626465595E-05</v>
      </c>
      <c r="N42" s="21" t="str">
        <f t="shared" si="7"/>
        <v>BRAKEL</v>
      </c>
      <c r="O42" s="21">
        <f t="shared" si="8"/>
        <v>0.00014636339242464895</v>
      </c>
      <c r="P42" s="21">
        <f t="shared" si="9"/>
        <v>0.0013131805334168562</v>
      </c>
      <c r="Q42" s="21">
        <f t="shared" si="10"/>
        <v>7.9720558649452595</v>
      </c>
    </row>
    <row r="43" spans="1:17" ht="12.75">
      <c r="A43" s="16">
        <v>37180</v>
      </c>
      <c r="B43" s="10" t="s">
        <v>321</v>
      </c>
      <c r="C43" s="11" t="s">
        <v>322</v>
      </c>
      <c r="D43" s="14">
        <v>0.00044109736417428724</v>
      </c>
      <c r="E43" s="28">
        <v>0.0005164066702528241</v>
      </c>
      <c r="F43" s="14">
        <f t="shared" si="0"/>
        <v>0.0009575040344271114</v>
      </c>
      <c r="G43" s="17">
        <v>5.7</v>
      </c>
      <c r="H43" s="20">
        <f t="shared" si="1"/>
        <v>16.4</v>
      </c>
      <c r="I43" s="20">
        <f t="shared" si="2"/>
        <v>19.2</v>
      </c>
      <c r="J43" s="20">
        <f t="shared" si="3"/>
        <v>35.599999999999994</v>
      </c>
      <c r="K43" s="20">
        <f t="shared" si="4"/>
        <v>2119.26</v>
      </c>
      <c r="L43" s="21">
        <f t="shared" si="5"/>
        <v>0.00015022345739287187</v>
      </c>
      <c r="M43" s="21">
        <f t="shared" si="6"/>
        <v>0.00020938023450586238</v>
      </c>
      <c r="N43" s="21" t="str">
        <f t="shared" si="7"/>
        <v>BRASSCHAAT</v>
      </c>
      <c r="O43" s="21">
        <f t="shared" si="8"/>
        <v>0.00017722914184753406</v>
      </c>
      <c r="P43" s="21">
        <f t="shared" si="9"/>
        <v>0.005218533727210178</v>
      </c>
      <c r="Q43" s="21">
        <f t="shared" si="10"/>
        <v>28.445122132902707</v>
      </c>
    </row>
    <row r="44" spans="1:17" ht="12.75">
      <c r="A44" s="16">
        <v>26029</v>
      </c>
      <c r="B44" s="10" t="s">
        <v>323</v>
      </c>
      <c r="C44" s="11" t="s">
        <v>324</v>
      </c>
      <c r="D44" s="14">
        <v>0.0018901993929847476</v>
      </c>
      <c r="E44" s="28">
        <v>0.001475277575012486</v>
      </c>
      <c r="F44" s="14">
        <f t="shared" si="0"/>
        <v>0.0033654769679972336</v>
      </c>
      <c r="G44" s="17">
        <v>4.1</v>
      </c>
      <c r="H44" s="20">
        <f t="shared" si="1"/>
        <v>49.199999999999996</v>
      </c>
      <c r="I44" s="20">
        <f t="shared" si="2"/>
        <v>38.4</v>
      </c>
      <c r="J44" s="20">
        <f t="shared" si="3"/>
        <v>87.6</v>
      </c>
      <c r="K44" s="20">
        <f t="shared" si="4"/>
        <v>1067.1889999999999</v>
      </c>
      <c r="L44" s="21">
        <f t="shared" si="5"/>
        <v>0.0004506703721786156</v>
      </c>
      <c r="M44" s="21">
        <f t="shared" si="6"/>
        <v>0.00041876046901172476</v>
      </c>
      <c r="N44" s="21" t="str">
        <f t="shared" si="7"/>
        <v>BRECHT</v>
      </c>
      <c r="O44" s="21">
        <f t="shared" si="8"/>
        <v>0.0004361031692652805</v>
      </c>
      <c r="P44" s="21">
        <f t="shared" si="9"/>
        <v>0.0026278803874030094</v>
      </c>
      <c r="Q44" s="21">
        <f t="shared" si="10"/>
        <v>5.025822724082237</v>
      </c>
    </row>
    <row r="45" spans="1:17" ht="12.75">
      <c r="A45" s="16">
        <v>14982</v>
      </c>
      <c r="B45" s="10" t="s">
        <v>651</v>
      </c>
      <c r="C45" s="11" t="s">
        <v>652</v>
      </c>
      <c r="D45" s="14">
        <v>0.0008209851822186623</v>
      </c>
      <c r="E45" s="28">
        <v>0.00032038446135362436</v>
      </c>
      <c r="F45" s="14">
        <f t="shared" si="0"/>
        <v>0.0011413696435722868</v>
      </c>
      <c r="G45" s="17">
        <v>6.1</v>
      </c>
      <c r="H45" s="20">
        <f t="shared" si="1"/>
        <v>12.299999999999999</v>
      </c>
      <c r="I45" s="20">
        <f t="shared" si="2"/>
        <v>4.8</v>
      </c>
      <c r="J45" s="20">
        <f t="shared" si="3"/>
        <v>17.099999999999998</v>
      </c>
      <c r="K45" s="20">
        <f t="shared" si="4"/>
        <v>913.9019999999999</v>
      </c>
      <c r="L45" s="21">
        <f t="shared" si="5"/>
        <v>0.0001126675930446539</v>
      </c>
      <c r="M45" s="21">
        <f t="shared" si="6"/>
        <v>5.2345058626465595E-05</v>
      </c>
      <c r="N45" s="21" t="str">
        <f t="shared" si="7"/>
        <v>BREDENE</v>
      </c>
      <c r="O45" s="21">
        <f t="shared" si="8"/>
        <v>8.512972824698968E-05</v>
      </c>
      <c r="P45" s="21">
        <f t="shared" si="9"/>
        <v>0.002250421567134205</v>
      </c>
      <c r="Q45" s="21">
        <f t="shared" si="10"/>
        <v>25.43520205544393</v>
      </c>
    </row>
    <row r="46" spans="1:17" ht="12.75">
      <c r="A46" s="16">
        <v>14421</v>
      </c>
      <c r="B46" s="10" t="s">
        <v>877</v>
      </c>
      <c r="C46" s="11" t="s">
        <v>878</v>
      </c>
      <c r="D46" s="14">
        <v>0.007391997781013799</v>
      </c>
      <c r="E46" s="28">
        <v>0.005325566881630954</v>
      </c>
      <c r="F46" s="14">
        <f t="shared" si="0"/>
        <v>0.012717564662644752</v>
      </c>
      <c r="G46" s="17">
        <v>4</v>
      </c>
      <c r="H46" s="20">
        <f t="shared" si="1"/>
        <v>106.6</v>
      </c>
      <c r="I46" s="20">
        <f t="shared" si="2"/>
        <v>76.8</v>
      </c>
      <c r="J46" s="20">
        <f t="shared" si="3"/>
        <v>183.39999999999998</v>
      </c>
      <c r="K46" s="20">
        <f t="shared" si="4"/>
        <v>576.84</v>
      </c>
      <c r="L46" s="21">
        <f t="shared" si="5"/>
        <v>0.0009764524730536671</v>
      </c>
      <c r="M46" s="21">
        <f t="shared" si="6"/>
        <v>0.0008375209380234495</v>
      </c>
      <c r="N46" s="21" t="str">
        <f t="shared" si="7"/>
        <v>BREE</v>
      </c>
      <c r="O46" s="21">
        <f t="shared" si="8"/>
        <v>0.0009130287813156672</v>
      </c>
      <c r="P46" s="21">
        <f t="shared" si="9"/>
        <v>0.001420429298530581</v>
      </c>
      <c r="Q46" s="21">
        <f t="shared" si="10"/>
        <v>0.5557333214444278</v>
      </c>
    </row>
    <row r="47" spans="1:17" ht="12.75">
      <c r="A47" s="16">
        <v>117327</v>
      </c>
      <c r="B47" s="10" t="s">
        <v>585</v>
      </c>
      <c r="C47" s="11" t="s">
        <v>586</v>
      </c>
      <c r="D47" s="14">
        <v>0.0017821984709401927</v>
      </c>
      <c r="E47" s="28">
        <v>0.000981871180546677</v>
      </c>
      <c r="F47" s="14">
        <f t="shared" si="0"/>
        <v>0.0027640696514868697</v>
      </c>
      <c r="G47" s="17">
        <v>8.7</v>
      </c>
      <c r="H47" s="20">
        <f t="shared" si="1"/>
        <v>209.1</v>
      </c>
      <c r="I47" s="20">
        <f t="shared" si="2"/>
        <v>115.19999999999997</v>
      </c>
      <c r="J47" s="20">
        <f t="shared" si="3"/>
        <v>324.29999999999995</v>
      </c>
      <c r="K47" s="20">
        <f t="shared" si="4"/>
        <v>10207.448999999999</v>
      </c>
      <c r="L47" s="21">
        <f t="shared" si="5"/>
        <v>0.0019153490817591164</v>
      </c>
      <c r="M47" s="21">
        <f t="shared" si="6"/>
        <v>0.001256281407035174</v>
      </c>
      <c r="N47" s="21" t="str">
        <f t="shared" si="7"/>
        <v>BRUGGE</v>
      </c>
      <c r="O47" s="21">
        <f t="shared" si="8"/>
        <v>0.0016144778286841376</v>
      </c>
      <c r="P47" s="21">
        <f t="shared" si="9"/>
        <v>0.0251351494744759</v>
      </c>
      <c r="Q47" s="21">
        <f t="shared" si="10"/>
        <v>14.568593775587507</v>
      </c>
    </row>
    <row r="48" spans="1:17" ht="12.75">
      <c r="A48" s="16">
        <v>13748</v>
      </c>
      <c r="B48" s="10" t="s">
        <v>731</v>
      </c>
      <c r="C48" s="11" t="s">
        <v>732</v>
      </c>
      <c r="D48" s="14">
        <v>0.0050698283386674415</v>
      </c>
      <c r="E48" s="28">
        <v>0.0006982833866744254</v>
      </c>
      <c r="F48" s="14">
        <f t="shared" si="0"/>
        <v>0.005768111725341867</v>
      </c>
      <c r="G48" s="17">
        <v>3.7</v>
      </c>
      <c r="H48" s="20">
        <f t="shared" si="1"/>
        <v>69.69999999999999</v>
      </c>
      <c r="I48" s="20">
        <f t="shared" si="2"/>
        <v>9.6</v>
      </c>
      <c r="J48" s="20">
        <f t="shared" si="3"/>
        <v>79.29999999999998</v>
      </c>
      <c r="K48" s="20">
        <f t="shared" si="4"/>
        <v>508.67600000000004</v>
      </c>
      <c r="L48" s="21">
        <f t="shared" si="5"/>
        <v>0.0006384496939197054</v>
      </c>
      <c r="M48" s="21">
        <f t="shared" si="6"/>
        <v>0.00010469011725293119</v>
      </c>
      <c r="N48" s="21" t="str">
        <f t="shared" si="7"/>
        <v>BUGGENHOUT</v>
      </c>
      <c r="O48" s="21">
        <f t="shared" si="8"/>
        <v>0.00039478289181206326</v>
      </c>
      <c r="P48" s="21">
        <f t="shared" si="9"/>
        <v>0.0012525800808878404</v>
      </c>
      <c r="Q48" s="21">
        <f t="shared" si="10"/>
        <v>2.1728327312727935</v>
      </c>
    </row>
    <row r="49" spans="1:17" ht="12.75">
      <c r="A49" s="16">
        <v>10875</v>
      </c>
      <c r="B49" s="10" t="s">
        <v>587</v>
      </c>
      <c r="C49" s="11" t="s">
        <v>588</v>
      </c>
      <c r="D49" s="14">
        <v>0.000754022988505747</v>
      </c>
      <c r="E49" s="28">
        <v>0</v>
      </c>
      <c r="F49" s="14">
        <f t="shared" si="0"/>
        <v>0.000754022988505747</v>
      </c>
      <c r="G49" s="17">
        <v>4.2</v>
      </c>
      <c r="H49" s="20">
        <f t="shared" si="1"/>
        <v>8.2</v>
      </c>
      <c r="I49" s="20">
        <f t="shared" si="2"/>
        <v>0</v>
      </c>
      <c r="J49" s="20">
        <f t="shared" si="3"/>
        <v>8.2</v>
      </c>
      <c r="K49" s="20">
        <f t="shared" si="4"/>
        <v>456.75</v>
      </c>
      <c r="L49" s="21">
        <f t="shared" si="5"/>
        <v>7.511172869643594E-05</v>
      </c>
      <c r="M49" s="21">
        <f t="shared" si="6"/>
        <v>0</v>
      </c>
      <c r="N49" s="21" t="str">
        <f t="shared" si="7"/>
        <v>DAMME</v>
      </c>
      <c r="O49" s="21">
        <f t="shared" si="8"/>
        <v>4.0822442785106164E-05</v>
      </c>
      <c r="P49" s="21">
        <f t="shared" si="9"/>
        <v>0.0011247158347268615</v>
      </c>
      <c r="Q49" s="21">
        <f t="shared" si="10"/>
        <v>26.551409420731865</v>
      </c>
    </row>
    <row r="50" spans="1:17" ht="12.75">
      <c r="A50" s="16">
        <v>11847</v>
      </c>
      <c r="B50" s="10" t="s">
        <v>663</v>
      </c>
      <c r="C50" s="11" t="s">
        <v>664</v>
      </c>
      <c r="D50" s="14">
        <v>0.001730395880813708</v>
      </c>
      <c r="E50" s="28">
        <v>0.0008103317295517853</v>
      </c>
      <c r="F50" s="14">
        <f t="shared" si="0"/>
        <v>0.0025407276103654934</v>
      </c>
      <c r="G50" s="17">
        <v>8.1</v>
      </c>
      <c r="H50" s="20">
        <f t="shared" si="1"/>
        <v>20.5</v>
      </c>
      <c r="I50" s="20">
        <f t="shared" si="2"/>
        <v>9.6</v>
      </c>
      <c r="J50" s="20">
        <f t="shared" si="3"/>
        <v>30.1</v>
      </c>
      <c r="K50" s="20">
        <f t="shared" si="4"/>
        <v>959.607</v>
      </c>
      <c r="L50" s="21">
        <f t="shared" si="5"/>
        <v>0.00018777932174108986</v>
      </c>
      <c r="M50" s="21">
        <f t="shared" si="6"/>
        <v>0.00010469011725293119</v>
      </c>
      <c r="N50" s="21" t="str">
        <f t="shared" si="7"/>
        <v>DE HAAN</v>
      </c>
      <c r="O50" s="21">
        <f t="shared" si="8"/>
        <v>0.00014984823510142632</v>
      </c>
      <c r="P50" s="21">
        <f t="shared" si="9"/>
        <v>0.0023629670235681215</v>
      </c>
      <c r="Q50" s="21">
        <f t="shared" si="10"/>
        <v>14.769068097256689</v>
      </c>
    </row>
    <row r="51" spans="1:17" ht="12.75">
      <c r="A51" s="16">
        <v>9961</v>
      </c>
      <c r="B51" s="10" t="s">
        <v>701</v>
      </c>
      <c r="C51" s="11" t="s">
        <v>702</v>
      </c>
      <c r="D51" s="14">
        <v>0.0016464210420640496</v>
      </c>
      <c r="E51" s="28">
        <v>0</v>
      </c>
      <c r="F51" s="14">
        <f t="shared" si="0"/>
        <v>0.0016464210420640496</v>
      </c>
      <c r="G51" s="17">
        <v>12.4</v>
      </c>
      <c r="H51" s="20">
        <f t="shared" si="1"/>
        <v>16.4</v>
      </c>
      <c r="I51" s="20">
        <f t="shared" si="2"/>
        <v>0</v>
      </c>
      <c r="J51" s="20">
        <f t="shared" si="3"/>
        <v>16.4</v>
      </c>
      <c r="K51" s="20">
        <f t="shared" si="4"/>
        <v>1235.164</v>
      </c>
      <c r="L51" s="21">
        <f t="shared" si="5"/>
        <v>0.00015022345739287187</v>
      </c>
      <c r="M51" s="21">
        <f t="shared" si="6"/>
        <v>0</v>
      </c>
      <c r="N51" s="21" t="str">
        <f t="shared" si="7"/>
        <v>DE PANNE</v>
      </c>
      <c r="O51" s="21">
        <f t="shared" si="8"/>
        <v>8.164488557021233E-05</v>
      </c>
      <c r="P51" s="21">
        <f t="shared" si="9"/>
        <v>0.003041507409490026</v>
      </c>
      <c r="Q51" s="21">
        <f t="shared" si="10"/>
        <v>36.252883487409804</v>
      </c>
    </row>
    <row r="52" spans="1:17" ht="12.75">
      <c r="A52" s="16">
        <v>10144</v>
      </c>
      <c r="B52" s="10" t="s">
        <v>765</v>
      </c>
      <c r="C52" s="11" t="s">
        <v>766</v>
      </c>
      <c r="D52" s="14">
        <v>0.000404179810725552</v>
      </c>
      <c r="E52" s="28">
        <v>0</v>
      </c>
      <c r="F52" s="14">
        <f t="shared" si="0"/>
        <v>0.000404179810725552</v>
      </c>
      <c r="G52" s="17">
        <v>3.4</v>
      </c>
      <c r="H52" s="20">
        <f t="shared" si="1"/>
        <v>4.1</v>
      </c>
      <c r="I52" s="20">
        <f t="shared" si="2"/>
        <v>0</v>
      </c>
      <c r="J52" s="20">
        <f t="shared" si="3"/>
        <v>4.1</v>
      </c>
      <c r="K52" s="20">
        <f t="shared" si="4"/>
        <v>344.89599999999996</v>
      </c>
      <c r="L52" s="21">
        <f t="shared" si="5"/>
        <v>3.755586434821797E-05</v>
      </c>
      <c r="M52" s="21">
        <f t="shared" si="6"/>
        <v>0</v>
      </c>
      <c r="N52" s="21" t="str">
        <f t="shared" si="7"/>
        <v>DE PINTE</v>
      </c>
      <c r="O52" s="21">
        <f t="shared" si="8"/>
        <v>2.0411221392553082E-05</v>
      </c>
      <c r="P52" s="21">
        <f t="shared" si="9"/>
        <v>0.0008492829612128202</v>
      </c>
      <c r="Q52" s="21">
        <f t="shared" si="10"/>
        <v>40.60863011963979</v>
      </c>
    </row>
    <row r="53" spans="1:17" ht="12.75">
      <c r="A53" s="16">
        <v>11306</v>
      </c>
      <c r="B53" s="10" t="s">
        <v>631</v>
      </c>
      <c r="C53" s="11" t="s">
        <v>632</v>
      </c>
      <c r="D53" s="14">
        <v>0</v>
      </c>
      <c r="E53" s="28">
        <v>0.003396426676101185</v>
      </c>
      <c r="F53" s="14">
        <f t="shared" si="0"/>
        <v>0.003396426676101185</v>
      </c>
      <c r="G53" s="17">
        <v>4</v>
      </c>
      <c r="H53" s="20">
        <f t="shared" si="1"/>
        <v>0</v>
      </c>
      <c r="I53" s="20">
        <f t="shared" si="2"/>
        <v>38.4</v>
      </c>
      <c r="J53" s="20">
        <f t="shared" si="3"/>
        <v>38.4</v>
      </c>
      <c r="K53" s="20">
        <f t="shared" si="4"/>
        <v>452.24</v>
      </c>
      <c r="L53" s="21">
        <f t="shared" si="5"/>
        <v>0</v>
      </c>
      <c r="M53" s="21">
        <f t="shared" si="6"/>
        <v>0.00041876046901172476</v>
      </c>
      <c r="N53" s="21" t="str">
        <f t="shared" si="7"/>
        <v>DEERLIJK</v>
      </c>
      <c r="O53" s="21">
        <f t="shared" si="8"/>
        <v>0.00019116851255464353</v>
      </c>
      <c r="P53" s="21">
        <f t="shared" si="9"/>
        <v>0.0011136102662219504</v>
      </c>
      <c r="Q53" s="21">
        <f t="shared" si="10"/>
        <v>4.825280802473349</v>
      </c>
    </row>
    <row r="54" spans="1:17" ht="12.75">
      <c r="A54" s="16">
        <v>28081</v>
      </c>
      <c r="B54" s="10" t="s">
        <v>763</v>
      </c>
      <c r="C54" s="11" t="s">
        <v>764</v>
      </c>
      <c r="D54" s="14">
        <v>0.005986254050781667</v>
      </c>
      <c r="E54" s="28">
        <v>0.003760549837968733</v>
      </c>
      <c r="F54" s="14">
        <f t="shared" si="0"/>
        <v>0.0097468038887504</v>
      </c>
      <c r="G54" s="17">
        <v>5.9</v>
      </c>
      <c r="H54" s="20">
        <f t="shared" si="1"/>
        <v>168.1</v>
      </c>
      <c r="I54" s="20">
        <f t="shared" si="2"/>
        <v>105.6</v>
      </c>
      <c r="J54" s="20">
        <f t="shared" si="3"/>
        <v>273.7</v>
      </c>
      <c r="K54" s="20">
        <f t="shared" si="4"/>
        <v>1656.7790000000002</v>
      </c>
      <c r="L54" s="21">
        <f t="shared" si="5"/>
        <v>0.0015397904382769367</v>
      </c>
      <c r="M54" s="21">
        <f t="shared" si="6"/>
        <v>0.0011515912897822431</v>
      </c>
      <c r="N54" s="21" t="str">
        <f t="shared" si="7"/>
        <v>DEINZE</v>
      </c>
      <c r="O54" s="21">
        <f t="shared" si="8"/>
        <v>0.0013625734866199461</v>
      </c>
      <c r="P54" s="21">
        <f t="shared" si="9"/>
        <v>0.004079705694456344</v>
      </c>
      <c r="Q54" s="21">
        <f t="shared" si="10"/>
        <v>1.994117920624321</v>
      </c>
    </row>
    <row r="55" spans="1:17" ht="12.75">
      <c r="A55" s="16">
        <v>17110</v>
      </c>
      <c r="B55" s="10" t="s">
        <v>711</v>
      </c>
      <c r="C55" s="11" t="s">
        <v>712</v>
      </c>
      <c r="D55" s="14">
        <v>0.0038340151957919344</v>
      </c>
      <c r="E55" s="28">
        <v>0.002524839275277615</v>
      </c>
      <c r="F55" s="14">
        <f t="shared" si="0"/>
        <v>0.006358854471069549</v>
      </c>
      <c r="G55" s="17">
        <v>5.8</v>
      </c>
      <c r="H55" s="20">
        <f t="shared" si="1"/>
        <v>65.6</v>
      </c>
      <c r="I55" s="20">
        <f t="shared" si="2"/>
        <v>43.199999999999996</v>
      </c>
      <c r="J55" s="20">
        <f t="shared" si="3"/>
        <v>108.79999999999998</v>
      </c>
      <c r="K55" s="20">
        <f t="shared" si="4"/>
        <v>992.38</v>
      </c>
      <c r="L55" s="21">
        <f t="shared" si="5"/>
        <v>0.0006008938295714875</v>
      </c>
      <c r="M55" s="21">
        <f t="shared" si="6"/>
        <v>0.00047110552763819034</v>
      </c>
      <c r="N55" s="21" t="str">
        <f t="shared" si="7"/>
        <v>DENDERLEEUW</v>
      </c>
      <c r="O55" s="21">
        <f t="shared" si="8"/>
        <v>0.0005416441189048233</v>
      </c>
      <c r="P55" s="21">
        <f t="shared" si="9"/>
        <v>0.0024436683088478223</v>
      </c>
      <c r="Q55" s="21">
        <f t="shared" si="10"/>
        <v>3.511575448818303</v>
      </c>
    </row>
    <row r="56" spans="1:17" ht="12.75">
      <c r="A56" s="16">
        <v>43081</v>
      </c>
      <c r="B56" s="10" t="s">
        <v>733</v>
      </c>
      <c r="C56" s="11" t="s">
        <v>734</v>
      </c>
      <c r="D56" s="14">
        <v>0.0109444998955456</v>
      </c>
      <c r="E56" s="28">
        <v>0.005125229219377451</v>
      </c>
      <c r="F56" s="14">
        <f t="shared" si="0"/>
        <v>0.01606972911492305</v>
      </c>
      <c r="G56" s="17">
        <v>4.8</v>
      </c>
      <c r="H56" s="20">
        <f t="shared" si="1"/>
        <v>471.49999999999994</v>
      </c>
      <c r="I56" s="20">
        <f t="shared" si="2"/>
        <v>220.79999999999998</v>
      </c>
      <c r="J56" s="20">
        <f t="shared" si="3"/>
        <v>692.3</v>
      </c>
      <c r="K56" s="20">
        <f t="shared" si="4"/>
        <v>2067.888</v>
      </c>
      <c r="L56" s="21">
        <f t="shared" si="5"/>
        <v>0.004318924400045066</v>
      </c>
      <c r="M56" s="21">
        <f t="shared" si="6"/>
        <v>0.0024078726968174173</v>
      </c>
      <c r="N56" s="21" t="str">
        <f t="shared" si="7"/>
        <v>DENDERMONDE</v>
      </c>
      <c r="O56" s="21">
        <f t="shared" si="8"/>
        <v>0.003446509407332805</v>
      </c>
      <c r="P56" s="21">
        <f t="shared" si="9"/>
        <v>0.005092033668399913</v>
      </c>
      <c r="Q56" s="21">
        <f t="shared" si="10"/>
        <v>0.4774466181830477</v>
      </c>
    </row>
    <row r="57" spans="1:17" ht="12.75">
      <c r="A57" s="16">
        <v>8128</v>
      </c>
      <c r="B57" s="10" t="s">
        <v>681</v>
      </c>
      <c r="C57" s="11" t="s">
        <v>682</v>
      </c>
      <c r="D57" s="14">
        <v>0.00857529527559055</v>
      </c>
      <c r="E57" s="28">
        <v>0.0005905511811023622</v>
      </c>
      <c r="F57" s="14">
        <f t="shared" si="0"/>
        <v>0.009165846456692913</v>
      </c>
      <c r="G57" s="17">
        <v>2.3</v>
      </c>
      <c r="H57" s="20">
        <f t="shared" si="1"/>
        <v>69.69999999999999</v>
      </c>
      <c r="I57" s="20">
        <f t="shared" si="2"/>
        <v>4.8</v>
      </c>
      <c r="J57" s="20">
        <f t="shared" si="3"/>
        <v>74.49999999999999</v>
      </c>
      <c r="K57" s="20">
        <f t="shared" si="4"/>
        <v>186.944</v>
      </c>
      <c r="L57" s="21">
        <f t="shared" si="5"/>
        <v>0.0006384496939197054</v>
      </c>
      <c r="M57" s="21">
        <f t="shared" si="6"/>
        <v>5.2345058626465595E-05</v>
      </c>
      <c r="N57" s="21" t="str">
        <f t="shared" si="7"/>
        <v>DENTERGEM</v>
      </c>
      <c r="O57" s="21">
        <f t="shared" si="8"/>
        <v>0.0003708868277427328</v>
      </c>
      <c r="P57" s="21">
        <f t="shared" si="9"/>
        <v>0.00046033689547274965</v>
      </c>
      <c r="Q57" s="21">
        <f t="shared" si="10"/>
        <v>0.2411788746298218</v>
      </c>
    </row>
    <row r="58" spans="1:17" ht="12.75">
      <c r="A58" s="16">
        <v>8747</v>
      </c>
      <c r="B58" s="10" t="s">
        <v>405</v>
      </c>
      <c r="C58" s="11" t="s">
        <v>406</v>
      </c>
      <c r="D58" s="14">
        <v>0.003281124957128158</v>
      </c>
      <c r="E58" s="28">
        <v>0.003841317022979307</v>
      </c>
      <c r="F58" s="14">
        <f t="shared" si="0"/>
        <v>0.007122441980107465</v>
      </c>
      <c r="G58" s="17">
        <v>5.7</v>
      </c>
      <c r="H58" s="20">
        <f t="shared" si="1"/>
        <v>28.699999999999996</v>
      </c>
      <c r="I58" s="20">
        <f t="shared" si="2"/>
        <v>33.6</v>
      </c>
      <c r="J58" s="20">
        <f t="shared" si="3"/>
        <v>62.3</v>
      </c>
      <c r="K58" s="20">
        <f t="shared" si="4"/>
        <v>498.579</v>
      </c>
      <c r="L58" s="21">
        <f t="shared" si="5"/>
        <v>0.00026289105043752575</v>
      </c>
      <c r="M58" s="21">
        <f t="shared" si="6"/>
        <v>0.0003664154103852592</v>
      </c>
      <c r="N58" s="21" t="str">
        <f t="shared" si="7"/>
        <v>DESSEL</v>
      </c>
      <c r="O58" s="21">
        <f t="shared" si="8"/>
        <v>0.0003101509982331847</v>
      </c>
      <c r="P58" s="21">
        <f t="shared" si="9"/>
        <v>0.0012277169045698609</v>
      </c>
      <c r="Q58" s="21">
        <f t="shared" si="10"/>
        <v>2.958448986344423</v>
      </c>
    </row>
    <row r="59" spans="1:17" ht="12.75">
      <c r="A59" s="16">
        <v>17109</v>
      </c>
      <c r="B59" s="10" t="s">
        <v>767</v>
      </c>
      <c r="C59" s="11" t="s">
        <v>768</v>
      </c>
      <c r="D59" s="14">
        <v>0.0011981997778946754</v>
      </c>
      <c r="E59" s="28">
        <v>0.004769419603717341</v>
      </c>
      <c r="F59" s="14">
        <f t="shared" si="0"/>
        <v>0.005967619381612017</v>
      </c>
      <c r="G59" s="17">
        <v>3.7</v>
      </c>
      <c r="H59" s="20">
        <f t="shared" si="1"/>
        <v>20.5</v>
      </c>
      <c r="I59" s="20">
        <f t="shared" si="2"/>
        <v>81.6</v>
      </c>
      <c r="J59" s="20">
        <f t="shared" si="3"/>
        <v>102.1</v>
      </c>
      <c r="K59" s="20">
        <f t="shared" si="4"/>
        <v>633.033</v>
      </c>
      <c r="L59" s="21">
        <f t="shared" si="5"/>
        <v>0.00018777932174108986</v>
      </c>
      <c r="M59" s="21">
        <f t="shared" si="6"/>
        <v>0.000889865996649915</v>
      </c>
      <c r="N59" s="21" t="str">
        <f t="shared" si="7"/>
        <v>DESTELBERGEN</v>
      </c>
      <c r="O59" s="21">
        <f t="shared" si="8"/>
        <v>0.0005082891961413829</v>
      </c>
      <c r="P59" s="21">
        <f t="shared" si="9"/>
        <v>0.0015588007422105076</v>
      </c>
      <c r="Q59" s="21">
        <f t="shared" si="10"/>
        <v>2.0667595417017686</v>
      </c>
    </row>
    <row r="60" spans="1:17" ht="12.75">
      <c r="A60" s="16">
        <v>17673</v>
      </c>
      <c r="B60" s="10" t="s">
        <v>843</v>
      </c>
      <c r="C60" s="11" t="s">
        <v>844</v>
      </c>
      <c r="D60" s="14">
        <v>0.0018559384371640353</v>
      </c>
      <c r="E60" s="28">
        <v>0.0054320149380410795</v>
      </c>
      <c r="F60" s="14">
        <f t="shared" si="0"/>
        <v>0.007287953375205115</v>
      </c>
      <c r="G60" s="17">
        <v>4.6</v>
      </c>
      <c r="H60" s="20">
        <f t="shared" si="1"/>
        <v>32.8</v>
      </c>
      <c r="I60" s="20">
        <f t="shared" si="2"/>
        <v>96</v>
      </c>
      <c r="J60" s="20">
        <f t="shared" si="3"/>
        <v>128.8</v>
      </c>
      <c r="K60" s="20">
        <f t="shared" si="4"/>
        <v>812.9579999999999</v>
      </c>
      <c r="L60" s="21">
        <f t="shared" si="5"/>
        <v>0.00030044691478574374</v>
      </c>
      <c r="M60" s="21">
        <f t="shared" si="6"/>
        <v>0.0010469011725293118</v>
      </c>
      <c r="N60" s="21" t="str">
        <f t="shared" si="7"/>
        <v>DIEPENBEEK</v>
      </c>
      <c r="O60" s="21">
        <f t="shared" si="8"/>
        <v>0.0006412110525270335</v>
      </c>
      <c r="P60" s="21">
        <f t="shared" si="9"/>
        <v>0.002001853827187476</v>
      </c>
      <c r="Q60" s="21">
        <f t="shared" si="10"/>
        <v>2.121988960262156</v>
      </c>
    </row>
    <row r="61" spans="1:17" ht="12.75">
      <c r="A61" s="16">
        <v>22551</v>
      </c>
      <c r="B61" s="10" t="s">
        <v>535</v>
      </c>
      <c r="C61" s="11" t="s">
        <v>536</v>
      </c>
      <c r="D61" s="14">
        <v>0.007636025009977384</v>
      </c>
      <c r="E61" s="28">
        <v>0.04746574431289077</v>
      </c>
      <c r="F61" s="14">
        <f t="shared" si="0"/>
        <v>0.05510176932286816</v>
      </c>
      <c r="G61" s="17">
        <v>8.6</v>
      </c>
      <c r="H61" s="20">
        <f t="shared" si="1"/>
        <v>172.2</v>
      </c>
      <c r="I61" s="20">
        <f t="shared" si="2"/>
        <v>1070.3999999999999</v>
      </c>
      <c r="J61" s="20">
        <f t="shared" si="3"/>
        <v>1242.6</v>
      </c>
      <c r="K61" s="20">
        <f t="shared" si="4"/>
        <v>1939.386</v>
      </c>
      <c r="L61" s="21">
        <f t="shared" si="5"/>
        <v>0.0015773463026251546</v>
      </c>
      <c r="M61" s="21">
        <f t="shared" si="6"/>
        <v>0.011672948073701827</v>
      </c>
      <c r="N61" s="21" t="str">
        <f t="shared" si="7"/>
        <v>DIEST</v>
      </c>
      <c r="O61" s="21">
        <f t="shared" si="8"/>
        <v>0.006186093585947917</v>
      </c>
      <c r="P61" s="21">
        <f t="shared" si="9"/>
        <v>0.0047756062262673</v>
      </c>
      <c r="Q61" s="21">
        <f t="shared" si="10"/>
        <v>-0.22800937943852384</v>
      </c>
    </row>
    <row r="62" spans="1:17" ht="12.75">
      <c r="A62" s="16">
        <v>15636</v>
      </c>
      <c r="B62" s="10" t="s">
        <v>601</v>
      </c>
      <c r="C62" s="11" t="s">
        <v>602</v>
      </c>
      <c r="D62" s="14">
        <v>0</v>
      </c>
      <c r="E62" s="28">
        <v>0</v>
      </c>
      <c r="F62" s="14">
        <f t="shared" si="0"/>
        <v>0</v>
      </c>
      <c r="G62" s="17">
        <v>5.3</v>
      </c>
      <c r="H62" s="20">
        <f t="shared" si="1"/>
        <v>0</v>
      </c>
      <c r="I62" s="20">
        <f t="shared" si="2"/>
        <v>0</v>
      </c>
      <c r="J62" s="20">
        <f t="shared" si="3"/>
        <v>0</v>
      </c>
      <c r="K62" s="20">
        <f t="shared" si="4"/>
        <v>828.7080000000001</v>
      </c>
      <c r="L62" s="21">
        <f t="shared" si="5"/>
        <v>0</v>
      </c>
      <c r="M62" s="21">
        <f t="shared" si="6"/>
        <v>0</v>
      </c>
      <c r="N62" s="21" t="str">
        <f t="shared" si="7"/>
        <v>DIKSMUIDE</v>
      </c>
      <c r="O62" s="21">
        <f t="shared" si="8"/>
        <v>0</v>
      </c>
      <c r="P62" s="21">
        <f t="shared" si="9"/>
        <v>0.0020406371318332306</v>
      </c>
      <c r="Q62" s="21" t="e">
        <f t="shared" si="10"/>
        <v>#DIV/0!</v>
      </c>
    </row>
    <row r="63" spans="1:17" ht="12.75">
      <c r="A63" s="16">
        <v>39288</v>
      </c>
      <c r="B63" s="10" t="s">
        <v>457</v>
      </c>
      <c r="C63" s="11" t="s">
        <v>458</v>
      </c>
      <c r="D63" s="14">
        <v>0.010540114029729179</v>
      </c>
      <c r="E63" s="28">
        <v>0.002810018326206475</v>
      </c>
      <c r="F63" s="14">
        <f t="shared" si="0"/>
        <v>0.013350132355935653</v>
      </c>
      <c r="G63" s="17">
        <v>5.6</v>
      </c>
      <c r="H63" s="20">
        <f t="shared" si="1"/>
        <v>414.09999999999997</v>
      </c>
      <c r="I63" s="20">
        <f t="shared" si="2"/>
        <v>110.39999999999999</v>
      </c>
      <c r="J63" s="20">
        <f t="shared" si="3"/>
        <v>524.5</v>
      </c>
      <c r="K63" s="20">
        <f t="shared" si="4"/>
        <v>2200.1279999999997</v>
      </c>
      <c r="L63" s="21">
        <f t="shared" si="5"/>
        <v>0.0037931422991700145</v>
      </c>
      <c r="M63" s="21">
        <f t="shared" si="6"/>
        <v>0.0012039363484087086</v>
      </c>
      <c r="N63" s="21" t="str">
        <f t="shared" si="7"/>
        <v>DILBEEK</v>
      </c>
      <c r="O63" s="21">
        <f t="shared" si="8"/>
        <v>0.002611142834242462</v>
      </c>
      <c r="P63" s="21">
        <f t="shared" si="9"/>
        <v>0.005417665681501785</v>
      </c>
      <c r="Q63" s="21">
        <f t="shared" si="10"/>
        <v>1.074825478887885</v>
      </c>
    </row>
    <row r="64" spans="1:17" ht="12.75">
      <c r="A64" s="16">
        <v>18921</v>
      </c>
      <c r="B64" s="10" t="s">
        <v>899</v>
      </c>
      <c r="C64" s="11" t="s">
        <v>900</v>
      </c>
      <c r="D64" s="14">
        <v>0.01776861688071455</v>
      </c>
      <c r="E64" s="28">
        <v>0.01623592833359759</v>
      </c>
      <c r="F64" s="14">
        <f t="shared" si="0"/>
        <v>0.03400454521431214</v>
      </c>
      <c r="G64" s="17">
        <v>4.5</v>
      </c>
      <c r="H64" s="20">
        <f t="shared" si="1"/>
        <v>336.2</v>
      </c>
      <c r="I64" s="20">
        <f t="shared" si="2"/>
        <v>307.2</v>
      </c>
      <c r="J64" s="20">
        <f t="shared" si="3"/>
        <v>643.4</v>
      </c>
      <c r="K64" s="20">
        <f t="shared" si="4"/>
        <v>851.445</v>
      </c>
      <c r="L64" s="21">
        <f t="shared" si="5"/>
        <v>0.0030795808765538735</v>
      </c>
      <c r="M64" s="21">
        <f t="shared" si="6"/>
        <v>0.003350083752093798</v>
      </c>
      <c r="N64" s="21" t="str">
        <f t="shared" si="7"/>
        <v>DILSEN-STOKKEM</v>
      </c>
      <c r="O64" s="21">
        <f t="shared" si="8"/>
        <v>0.003203068254626501</v>
      </c>
      <c r="P64" s="21">
        <f t="shared" si="9"/>
        <v>0.0020966254491494533</v>
      </c>
      <c r="Q64" s="21">
        <f t="shared" si="10"/>
        <v>-0.34543216613598715</v>
      </c>
    </row>
    <row r="65" spans="1:17" ht="12.75">
      <c r="A65" s="16">
        <v>4847</v>
      </c>
      <c r="B65" s="10" t="s">
        <v>505</v>
      </c>
      <c r="C65" s="11" t="s">
        <v>506</v>
      </c>
      <c r="D65" s="14">
        <v>0.03468124613162781</v>
      </c>
      <c r="E65" s="28">
        <v>0.0029709098411388486</v>
      </c>
      <c r="F65" s="14">
        <f t="shared" si="0"/>
        <v>0.03765215597276666</v>
      </c>
      <c r="G65" s="17">
        <v>12.4</v>
      </c>
      <c r="H65" s="20">
        <f t="shared" si="1"/>
        <v>168.1</v>
      </c>
      <c r="I65" s="20">
        <f t="shared" si="2"/>
        <v>14.399999999999999</v>
      </c>
      <c r="J65" s="20">
        <f t="shared" si="3"/>
        <v>182.5</v>
      </c>
      <c r="K65" s="20">
        <f t="shared" si="4"/>
        <v>601.028</v>
      </c>
      <c r="L65" s="21">
        <f t="shared" si="5"/>
        <v>0.0015397904382769367</v>
      </c>
      <c r="M65" s="21">
        <f t="shared" si="6"/>
        <v>0.00015703517587939677</v>
      </c>
      <c r="N65" s="21" t="str">
        <f t="shared" si="7"/>
        <v>DROGENBOS</v>
      </c>
      <c r="O65" s="21">
        <f t="shared" si="8"/>
        <v>0.0009085482693026679</v>
      </c>
      <c r="P65" s="21">
        <f t="shared" si="9"/>
        <v>0.0014799906047382949</v>
      </c>
      <c r="Q65" s="21">
        <f t="shared" si="10"/>
        <v>0.6289619987655939</v>
      </c>
    </row>
    <row r="66" spans="1:17" ht="12.75">
      <c r="A66" s="16">
        <v>15991</v>
      </c>
      <c r="B66" s="10" t="s">
        <v>377</v>
      </c>
      <c r="C66" s="11" t="s">
        <v>378</v>
      </c>
      <c r="D66" s="14">
        <v>0.006409855543743355</v>
      </c>
      <c r="E66" s="28">
        <v>0</v>
      </c>
      <c r="F66" s="14">
        <f aca="true" t="shared" si="11" ref="F66:F129">D66+E66</f>
        <v>0.006409855543743355</v>
      </c>
      <c r="G66" s="17">
        <v>5.3</v>
      </c>
      <c r="H66" s="20">
        <f aca="true" t="shared" si="12" ref="H66:H129">A66*D66</f>
        <v>102.49999999999999</v>
      </c>
      <c r="I66" s="20">
        <f aca="true" t="shared" si="13" ref="I66:I129">A66*E66</f>
        <v>0</v>
      </c>
      <c r="J66" s="20">
        <f aca="true" t="shared" si="14" ref="J66:J129">H66+I66</f>
        <v>102.49999999999999</v>
      </c>
      <c r="K66" s="20">
        <f aca="true" t="shared" si="15" ref="K66:K129">A66*G66/100</f>
        <v>847.523</v>
      </c>
      <c r="L66" s="21">
        <f aca="true" t="shared" si="16" ref="L66:L129">H66/$H$311</f>
        <v>0.0009388966087054492</v>
      </c>
      <c r="M66" s="21">
        <f aca="true" t="shared" si="17" ref="M66:M129">I66/$I$311</f>
        <v>0</v>
      </c>
      <c r="N66" s="21" t="str">
        <f aca="true" t="shared" si="18" ref="N66:N129">C66</f>
        <v>DUFFEL</v>
      </c>
      <c r="O66" s="21">
        <f aca="true" t="shared" si="19" ref="O66:O129">J66/$J$311</f>
        <v>0.000510280534813827</v>
      </c>
      <c r="P66" s="21">
        <f aca="true" t="shared" si="20" ref="P66:P129">K66/$K$311</f>
        <v>0.00208696779068465</v>
      </c>
      <c r="Q66" s="21">
        <f aca="true" t="shared" si="21" ref="Q66:Q129">P66/O66-1</f>
        <v>3.089844013834603</v>
      </c>
    </row>
    <row r="67" spans="1:17" ht="12.75">
      <c r="A67" s="16">
        <v>21866</v>
      </c>
      <c r="B67" s="10" t="s">
        <v>325</v>
      </c>
      <c r="C67" s="11" t="s">
        <v>326</v>
      </c>
      <c r="D67" s="14">
        <v>0.005250160065855666</v>
      </c>
      <c r="E67" s="28">
        <v>0.001756151102167749</v>
      </c>
      <c r="F67" s="14">
        <f t="shared" si="11"/>
        <v>0.007006311168023415</v>
      </c>
      <c r="G67" s="17">
        <v>5.3</v>
      </c>
      <c r="H67" s="20">
        <f t="shared" si="12"/>
        <v>114.79999999999998</v>
      </c>
      <c r="I67" s="20">
        <f t="shared" si="13"/>
        <v>38.4</v>
      </c>
      <c r="J67" s="20">
        <f t="shared" si="14"/>
        <v>153.2</v>
      </c>
      <c r="K67" s="20">
        <f t="shared" si="15"/>
        <v>1158.8980000000001</v>
      </c>
      <c r="L67" s="21">
        <f t="shared" si="16"/>
        <v>0.001051564201750103</v>
      </c>
      <c r="M67" s="21">
        <f t="shared" si="17"/>
        <v>0.00041876046901172476</v>
      </c>
      <c r="N67" s="21" t="str">
        <f t="shared" si="18"/>
        <v>EDEGEM</v>
      </c>
      <c r="O67" s="21">
        <f t="shared" si="19"/>
        <v>0.0007626827115461298</v>
      </c>
      <c r="P67" s="21">
        <f t="shared" si="20"/>
        <v>0.0028537075674511013</v>
      </c>
      <c r="Q67" s="21">
        <f t="shared" si="21"/>
        <v>2.741670716077978</v>
      </c>
    </row>
    <row r="68" spans="1:17" ht="12.75">
      <c r="A68" s="16">
        <v>19353</v>
      </c>
      <c r="B68" s="10" t="s">
        <v>751</v>
      </c>
      <c r="C68" s="11" t="s">
        <v>752</v>
      </c>
      <c r="D68" s="14">
        <v>0.001482974215883842</v>
      </c>
      <c r="E68" s="28">
        <v>0.0022322120601457134</v>
      </c>
      <c r="F68" s="14">
        <f t="shared" si="11"/>
        <v>0.0037151862760295556</v>
      </c>
      <c r="G68" s="17">
        <v>10.2</v>
      </c>
      <c r="H68" s="20">
        <f t="shared" si="12"/>
        <v>28.699999999999996</v>
      </c>
      <c r="I68" s="20">
        <f t="shared" si="13"/>
        <v>43.19999999999999</v>
      </c>
      <c r="J68" s="20">
        <f t="shared" si="14"/>
        <v>71.89999999999998</v>
      </c>
      <c r="K68" s="20">
        <f t="shared" si="15"/>
        <v>1974.0059999999999</v>
      </c>
      <c r="L68" s="21">
        <f t="shared" si="16"/>
        <v>0.00026289105043752575</v>
      </c>
      <c r="M68" s="21">
        <f t="shared" si="17"/>
        <v>0.00047110552763819023</v>
      </c>
      <c r="N68" s="21" t="str">
        <f t="shared" si="18"/>
        <v>EEKLO</v>
      </c>
      <c r="O68" s="21">
        <f t="shared" si="19"/>
        <v>0.00035794312637184544</v>
      </c>
      <c r="P68" s="21">
        <f t="shared" si="20"/>
        <v>0.0048608556235267275</v>
      </c>
      <c r="Q68" s="21">
        <f t="shared" si="21"/>
        <v>12.579966384036885</v>
      </c>
    </row>
    <row r="69" spans="1:17" ht="12.75">
      <c r="A69" s="16">
        <v>19009</v>
      </c>
      <c r="B69" s="10" t="s">
        <v>727</v>
      </c>
      <c r="C69" s="11" t="s">
        <v>728</v>
      </c>
      <c r="D69" s="14">
        <v>0.0021568730601294124</v>
      </c>
      <c r="E69" s="28">
        <v>0.000757535904045452</v>
      </c>
      <c r="F69" s="14">
        <f t="shared" si="11"/>
        <v>0.0029144089641748644</v>
      </c>
      <c r="G69" s="17">
        <v>3.8</v>
      </c>
      <c r="H69" s="20">
        <f t="shared" si="12"/>
        <v>41</v>
      </c>
      <c r="I69" s="20">
        <f t="shared" si="13"/>
        <v>14.399999999999999</v>
      </c>
      <c r="J69" s="20">
        <f t="shared" si="14"/>
        <v>55.4</v>
      </c>
      <c r="K69" s="20">
        <f t="shared" si="15"/>
        <v>722.342</v>
      </c>
      <c r="L69" s="21">
        <f t="shared" si="16"/>
        <v>0.0003755586434821797</v>
      </c>
      <c r="M69" s="21">
        <f t="shared" si="17"/>
        <v>0.00015703517587939677</v>
      </c>
      <c r="N69" s="21" t="str">
        <f t="shared" si="18"/>
        <v>ERPE-MERE</v>
      </c>
      <c r="O69" s="21">
        <f t="shared" si="19"/>
        <v>0.00027580040613352214</v>
      </c>
      <c r="P69" s="21">
        <f t="shared" si="20"/>
        <v>0.0017787180853601984</v>
      </c>
      <c r="Q69" s="21">
        <f t="shared" si="21"/>
        <v>5.4492946558573045</v>
      </c>
    </row>
    <row r="70" spans="1:17" ht="12.75">
      <c r="A70" s="16">
        <v>16872</v>
      </c>
      <c r="B70" s="10" t="s">
        <v>327</v>
      </c>
      <c r="C70" s="11" t="s">
        <v>328</v>
      </c>
      <c r="D70" s="14">
        <v>0.0009720246562351824</v>
      </c>
      <c r="E70" s="28">
        <v>0.0019914651493598864</v>
      </c>
      <c r="F70" s="14">
        <f t="shared" si="11"/>
        <v>0.0029634898055950687</v>
      </c>
      <c r="G70" s="17">
        <v>5.4</v>
      </c>
      <c r="H70" s="20">
        <f t="shared" si="12"/>
        <v>16.4</v>
      </c>
      <c r="I70" s="20">
        <f t="shared" si="13"/>
        <v>33.6</v>
      </c>
      <c r="J70" s="20">
        <f t="shared" si="14"/>
        <v>50</v>
      </c>
      <c r="K70" s="20">
        <f t="shared" si="15"/>
        <v>911.0880000000001</v>
      </c>
      <c r="L70" s="21">
        <f t="shared" si="16"/>
        <v>0.00015022345739287187</v>
      </c>
      <c r="M70" s="21">
        <f t="shared" si="17"/>
        <v>0.0003664154103852592</v>
      </c>
      <c r="N70" s="21" t="str">
        <f t="shared" si="18"/>
        <v>ESSEN</v>
      </c>
      <c r="O70" s="21">
        <f t="shared" si="19"/>
        <v>0.0002489173340555254</v>
      </c>
      <c r="P70" s="21">
        <f t="shared" si="20"/>
        <v>0.002243492283370831</v>
      </c>
      <c r="Q70" s="21">
        <f t="shared" si="21"/>
        <v>8.013001412229412</v>
      </c>
    </row>
    <row r="71" spans="1:17" ht="12.75">
      <c r="A71" s="16">
        <v>31963</v>
      </c>
      <c r="B71" s="10" t="s">
        <v>769</v>
      </c>
      <c r="C71" s="11" t="s">
        <v>770</v>
      </c>
      <c r="D71" s="14">
        <v>0.0010261865281732002</v>
      </c>
      <c r="E71" s="28">
        <v>0.0007508681913462441</v>
      </c>
      <c r="F71" s="14">
        <f t="shared" si="11"/>
        <v>0.0017770547195194442</v>
      </c>
      <c r="G71" s="17">
        <v>5</v>
      </c>
      <c r="H71" s="20">
        <f t="shared" si="12"/>
        <v>32.8</v>
      </c>
      <c r="I71" s="20">
        <f t="shared" si="13"/>
        <v>24</v>
      </c>
      <c r="J71" s="20">
        <f t="shared" si="14"/>
        <v>56.8</v>
      </c>
      <c r="K71" s="20">
        <f t="shared" si="15"/>
        <v>1598.15</v>
      </c>
      <c r="L71" s="21">
        <f t="shared" si="16"/>
        <v>0.00030044691478574374</v>
      </c>
      <c r="M71" s="21">
        <f t="shared" si="17"/>
        <v>0.00026172529313232796</v>
      </c>
      <c r="N71" s="21" t="str">
        <f t="shared" si="18"/>
        <v>EVERGEM</v>
      </c>
      <c r="O71" s="21">
        <f t="shared" si="19"/>
        <v>0.00028277009148707687</v>
      </c>
      <c r="P71" s="21">
        <f t="shared" si="20"/>
        <v>0.003935335766324541</v>
      </c>
      <c r="Q71" s="21">
        <f t="shared" si="21"/>
        <v>12.917086300141447</v>
      </c>
    </row>
    <row r="72" spans="1:17" ht="12.75">
      <c r="A72" s="16">
        <v>8018</v>
      </c>
      <c r="B72" s="10" t="s">
        <v>459</v>
      </c>
      <c r="C72" s="11" t="s">
        <v>460</v>
      </c>
      <c r="D72" s="14">
        <v>0.00051134946370666</v>
      </c>
      <c r="E72" s="28">
        <v>0</v>
      </c>
      <c r="F72" s="14">
        <f t="shared" si="11"/>
        <v>0.00051134946370666</v>
      </c>
      <c r="G72" s="17">
        <v>3.6</v>
      </c>
      <c r="H72" s="20">
        <f t="shared" si="12"/>
        <v>4.1</v>
      </c>
      <c r="I72" s="20">
        <f t="shared" si="13"/>
        <v>0</v>
      </c>
      <c r="J72" s="20">
        <f t="shared" si="14"/>
        <v>4.1</v>
      </c>
      <c r="K72" s="20">
        <f t="shared" si="15"/>
        <v>288.64799999999997</v>
      </c>
      <c r="L72" s="21">
        <f t="shared" si="16"/>
        <v>3.755586434821797E-05</v>
      </c>
      <c r="M72" s="21">
        <f t="shared" si="17"/>
        <v>0</v>
      </c>
      <c r="N72" s="21" t="str">
        <f t="shared" si="18"/>
        <v>GALMAARDEN</v>
      </c>
      <c r="O72" s="21">
        <f t="shared" si="19"/>
        <v>2.0411221392553082E-05</v>
      </c>
      <c r="P72" s="21">
        <f t="shared" si="20"/>
        <v>0.0007107760837706384</v>
      </c>
      <c r="Q72" s="21">
        <f t="shared" si="21"/>
        <v>33.822809968146295</v>
      </c>
    </row>
    <row r="73" spans="1:17" ht="12.75">
      <c r="A73" s="16">
        <v>11947</v>
      </c>
      <c r="B73" s="10" t="s">
        <v>771</v>
      </c>
      <c r="C73" s="11" t="s">
        <v>772</v>
      </c>
      <c r="D73" s="14">
        <v>0.0006863647777684774</v>
      </c>
      <c r="E73" s="28">
        <v>0</v>
      </c>
      <c r="F73" s="14">
        <f t="shared" si="11"/>
        <v>0.0006863647777684774</v>
      </c>
      <c r="G73" s="17">
        <v>4.1</v>
      </c>
      <c r="H73" s="20">
        <f t="shared" si="12"/>
        <v>8.2</v>
      </c>
      <c r="I73" s="20">
        <f t="shared" si="13"/>
        <v>0</v>
      </c>
      <c r="J73" s="20">
        <f t="shared" si="14"/>
        <v>8.2</v>
      </c>
      <c r="K73" s="20">
        <f t="shared" si="15"/>
        <v>489.827</v>
      </c>
      <c r="L73" s="21">
        <f t="shared" si="16"/>
        <v>7.511172869643594E-05</v>
      </c>
      <c r="M73" s="21">
        <f t="shared" si="17"/>
        <v>0</v>
      </c>
      <c r="N73" s="21" t="str">
        <f t="shared" si="18"/>
        <v>GAVERE</v>
      </c>
      <c r="O73" s="21">
        <f t="shared" si="19"/>
        <v>4.0822442785106164E-05</v>
      </c>
      <c r="P73" s="21">
        <f t="shared" si="20"/>
        <v>0.0012061656993470266</v>
      </c>
      <c r="Q73" s="21">
        <f t="shared" si="21"/>
        <v>28.546632123325292</v>
      </c>
    </row>
    <row r="74" spans="1:17" ht="12.75">
      <c r="A74" s="16">
        <v>34758</v>
      </c>
      <c r="B74" s="10" t="s">
        <v>407</v>
      </c>
      <c r="C74" s="11" t="s">
        <v>408</v>
      </c>
      <c r="D74" s="14">
        <v>0.014390931584095747</v>
      </c>
      <c r="E74" s="28">
        <v>0.001380977041256689</v>
      </c>
      <c r="F74" s="14">
        <f t="shared" si="11"/>
        <v>0.015771908625352434</v>
      </c>
      <c r="G74" s="17">
        <v>5.7</v>
      </c>
      <c r="H74" s="20">
        <f t="shared" si="12"/>
        <v>500.2</v>
      </c>
      <c r="I74" s="20">
        <f t="shared" si="13"/>
        <v>48</v>
      </c>
      <c r="J74" s="20">
        <f t="shared" si="14"/>
        <v>548.2</v>
      </c>
      <c r="K74" s="20">
        <f t="shared" si="15"/>
        <v>1981.2060000000001</v>
      </c>
      <c r="L74" s="21">
        <f t="shared" si="16"/>
        <v>0.004581815450482593</v>
      </c>
      <c r="M74" s="21">
        <f t="shared" si="17"/>
        <v>0.0005234505862646559</v>
      </c>
      <c r="N74" s="21" t="str">
        <f t="shared" si="18"/>
        <v>GEEL</v>
      </c>
      <c r="O74" s="21">
        <f t="shared" si="19"/>
        <v>0.002729129650584781</v>
      </c>
      <c r="P74" s="21">
        <f t="shared" si="20"/>
        <v>0.00487858513422193</v>
      </c>
      <c r="Q74" s="21">
        <f t="shared" si="21"/>
        <v>0.7875974243937354</v>
      </c>
    </row>
    <row r="75" spans="1:17" ht="12.75">
      <c r="A75" s="16">
        <v>5755</v>
      </c>
      <c r="B75" s="10" t="s">
        <v>537</v>
      </c>
      <c r="C75" s="11" t="s">
        <v>538</v>
      </c>
      <c r="D75" s="14">
        <v>0.0021372719374456992</v>
      </c>
      <c r="E75" s="28">
        <v>0</v>
      </c>
      <c r="F75" s="14">
        <f t="shared" si="11"/>
        <v>0.0021372719374456992</v>
      </c>
      <c r="G75" s="17">
        <v>3.4</v>
      </c>
      <c r="H75" s="20">
        <f t="shared" si="12"/>
        <v>12.299999999999999</v>
      </c>
      <c r="I75" s="20">
        <f t="shared" si="13"/>
        <v>0</v>
      </c>
      <c r="J75" s="20">
        <f t="shared" si="14"/>
        <v>12.299999999999999</v>
      </c>
      <c r="K75" s="20">
        <f t="shared" si="15"/>
        <v>195.67</v>
      </c>
      <c r="L75" s="21">
        <f t="shared" si="16"/>
        <v>0.0001126675930446539</v>
      </c>
      <c r="M75" s="21">
        <f t="shared" si="17"/>
        <v>0</v>
      </c>
      <c r="N75" s="21" t="str">
        <f t="shared" si="18"/>
        <v>GEETBETS</v>
      </c>
      <c r="O75" s="21">
        <f t="shared" si="19"/>
        <v>6.123366417765926E-05</v>
      </c>
      <c r="P75" s="21">
        <f t="shared" si="20"/>
        <v>0.0004818240774625178</v>
      </c>
      <c r="Q75" s="21">
        <f t="shared" si="21"/>
        <v>6.8686141672754655</v>
      </c>
    </row>
    <row r="76" spans="1:17" ht="12.75">
      <c r="A76" s="16">
        <v>63607</v>
      </c>
      <c r="B76" s="10" t="s">
        <v>845</v>
      </c>
      <c r="C76" s="11" t="s">
        <v>846</v>
      </c>
      <c r="D76" s="14">
        <v>0.037965947144182235</v>
      </c>
      <c r="E76" s="28">
        <v>0.11349694216045403</v>
      </c>
      <c r="F76" s="14">
        <f t="shared" si="11"/>
        <v>0.15146288930463625</v>
      </c>
      <c r="G76" s="17">
        <v>6.7</v>
      </c>
      <c r="H76" s="20">
        <f t="shared" si="12"/>
        <v>2414.8999999999996</v>
      </c>
      <c r="I76" s="20">
        <f t="shared" si="13"/>
        <v>7219.2</v>
      </c>
      <c r="J76" s="20">
        <f t="shared" si="14"/>
        <v>9634.099999999999</v>
      </c>
      <c r="K76" s="20">
        <f t="shared" si="15"/>
        <v>4261.669</v>
      </c>
      <c r="L76" s="21">
        <f t="shared" si="16"/>
        <v>0.02212040410110038</v>
      </c>
      <c r="M76" s="21">
        <f t="shared" si="17"/>
        <v>0.07872696817420426</v>
      </c>
      <c r="N76" s="21" t="str">
        <f t="shared" si="18"/>
        <v>GENK</v>
      </c>
      <c r="O76" s="21">
        <f t="shared" si="19"/>
        <v>0.047961889760486744</v>
      </c>
      <c r="P76" s="21">
        <f t="shared" si="20"/>
        <v>0.01049407029373747</v>
      </c>
      <c r="Q76" s="21">
        <f t="shared" si="21"/>
        <v>-0.7811998162261118</v>
      </c>
    </row>
    <row r="77" spans="1:17" ht="12.75">
      <c r="A77" s="16">
        <v>230951</v>
      </c>
      <c r="B77" s="10" t="s">
        <v>773</v>
      </c>
      <c r="C77" s="11" t="s">
        <v>774</v>
      </c>
      <c r="D77" s="14">
        <v>0.018143242505986118</v>
      </c>
      <c r="E77" s="28">
        <v>0.10105000627838805</v>
      </c>
      <c r="F77" s="14">
        <f t="shared" si="11"/>
        <v>0.11919324878437416</v>
      </c>
      <c r="G77" s="17">
        <v>12.2</v>
      </c>
      <c r="H77" s="20">
        <f t="shared" si="12"/>
        <v>4190.2</v>
      </c>
      <c r="I77" s="20">
        <f t="shared" si="13"/>
        <v>23337.6</v>
      </c>
      <c r="J77" s="20">
        <f t="shared" si="14"/>
        <v>27527.8</v>
      </c>
      <c r="K77" s="20">
        <f t="shared" si="15"/>
        <v>28176.021999999997</v>
      </c>
      <c r="L77" s="21">
        <f t="shared" si="16"/>
        <v>0.038382093363878766</v>
      </c>
      <c r="M77" s="21">
        <f t="shared" si="17"/>
        <v>0.2545016750418757</v>
      </c>
      <c r="N77" s="21" t="str">
        <f t="shared" si="18"/>
        <v>GENT</v>
      </c>
      <c r="O77" s="21">
        <f t="shared" si="19"/>
        <v>0.13704293176827384</v>
      </c>
      <c r="P77" s="21">
        <f t="shared" si="20"/>
        <v>0.06938153936072777</v>
      </c>
      <c r="Q77" s="21">
        <f t="shared" si="21"/>
        <v>-0.4937240581072423</v>
      </c>
    </row>
    <row r="78" spans="1:17" ht="12.75">
      <c r="A78" s="16">
        <v>31089</v>
      </c>
      <c r="B78" s="10" t="s">
        <v>713</v>
      </c>
      <c r="C78" s="11" t="s">
        <v>714</v>
      </c>
      <c r="D78" s="14">
        <v>0.003033227186464666</v>
      </c>
      <c r="E78" s="28">
        <v>0.0016983498986779888</v>
      </c>
      <c r="F78" s="14">
        <f t="shared" si="11"/>
        <v>0.004731577085142655</v>
      </c>
      <c r="G78" s="17">
        <v>7.2</v>
      </c>
      <c r="H78" s="20">
        <f t="shared" si="12"/>
        <v>94.3</v>
      </c>
      <c r="I78" s="20">
        <f t="shared" si="13"/>
        <v>52.8</v>
      </c>
      <c r="J78" s="20">
        <f t="shared" si="14"/>
        <v>147.1</v>
      </c>
      <c r="K78" s="20">
        <f t="shared" si="15"/>
        <v>2238.4080000000004</v>
      </c>
      <c r="L78" s="21">
        <f t="shared" si="16"/>
        <v>0.0008637848800090133</v>
      </c>
      <c r="M78" s="21">
        <f t="shared" si="17"/>
        <v>0.0005757956448911216</v>
      </c>
      <c r="N78" s="21" t="str">
        <f t="shared" si="18"/>
        <v>GERAARDSBERGEN</v>
      </c>
      <c r="O78" s="21">
        <f t="shared" si="19"/>
        <v>0.0007323147967913557</v>
      </c>
      <c r="P78" s="21">
        <f t="shared" si="20"/>
        <v>0.005511927580031275</v>
      </c>
      <c r="Q78" s="21">
        <f t="shared" si="21"/>
        <v>6.526718843019203</v>
      </c>
    </row>
    <row r="79" spans="1:17" ht="12.75">
      <c r="A79" s="16">
        <v>7776</v>
      </c>
      <c r="B79" s="10" t="s">
        <v>847</v>
      </c>
      <c r="C79" s="11" t="s">
        <v>848</v>
      </c>
      <c r="D79" s="14">
        <v>0.0010545267489711933</v>
      </c>
      <c r="E79" s="28">
        <v>0</v>
      </c>
      <c r="F79" s="14">
        <f t="shared" si="11"/>
        <v>0.0010545267489711933</v>
      </c>
      <c r="G79" s="17">
        <v>4</v>
      </c>
      <c r="H79" s="20">
        <f t="shared" si="12"/>
        <v>8.2</v>
      </c>
      <c r="I79" s="20">
        <f t="shared" si="13"/>
        <v>0</v>
      </c>
      <c r="J79" s="20">
        <f t="shared" si="14"/>
        <v>8.2</v>
      </c>
      <c r="K79" s="20">
        <f t="shared" si="15"/>
        <v>311.04</v>
      </c>
      <c r="L79" s="21">
        <f t="shared" si="16"/>
        <v>7.511172869643594E-05</v>
      </c>
      <c r="M79" s="21">
        <f t="shared" si="17"/>
        <v>0</v>
      </c>
      <c r="N79" s="21" t="str">
        <f t="shared" si="18"/>
        <v>GINGELOM</v>
      </c>
      <c r="O79" s="21">
        <f t="shared" si="19"/>
        <v>4.0822442785106164E-05</v>
      </c>
      <c r="P79" s="21">
        <f t="shared" si="20"/>
        <v>0.0007659148620327161</v>
      </c>
      <c r="Q79" s="21">
        <f t="shared" si="21"/>
        <v>17.762102651832382</v>
      </c>
    </row>
    <row r="80" spans="1:17" ht="12.75">
      <c r="A80" s="16">
        <v>11159</v>
      </c>
      <c r="B80" s="10" t="s">
        <v>653</v>
      </c>
      <c r="C80" s="11" t="s">
        <v>654</v>
      </c>
      <c r="D80" s="14">
        <v>0</v>
      </c>
      <c r="E80" s="28">
        <v>0.001290438211309257</v>
      </c>
      <c r="F80" s="14">
        <f t="shared" si="11"/>
        <v>0.001290438211309257</v>
      </c>
      <c r="G80" s="17">
        <v>6</v>
      </c>
      <c r="H80" s="20">
        <f t="shared" si="12"/>
        <v>0</v>
      </c>
      <c r="I80" s="20">
        <f t="shared" si="13"/>
        <v>14.4</v>
      </c>
      <c r="J80" s="20">
        <f t="shared" si="14"/>
        <v>14.4</v>
      </c>
      <c r="K80" s="20">
        <f t="shared" si="15"/>
        <v>669.54</v>
      </c>
      <c r="L80" s="21">
        <f t="shared" si="16"/>
        <v>0</v>
      </c>
      <c r="M80" s="21">
        <f t="shared" si="17"/>
        <v>0.0001570351758793968</v>
      </c>
      <c r="N80" s="21" t="str">
        <f t="shared" si="18"/>
        <v>GISTEL</v>
      </c>
      <c r="O80" s="21">
        <f t="shared" si="19"/>
        <v>7.168819220799133E-05</v>
      </c>
      <c r="P80" s="21">
        <f t="shared" si="20"/>
        <v>0.0016486967487313036</v>
      </c>
      <c r="Q80" s="21">
        <f t="shared" si="21"/>
        <v>21.99816326722098</v>
      </c>
    </row>
    <row r="81" spans="1:17" ht="12.75">
      <c r="A81" s="16">
        <v>5162</v>
      </c>
      <c r="B81" s="10" t="s">
        <v>579</v>
      </c>
      <c r="C81" s="11" t="s">
        <v>580</v>
      </c>
      <c r="D81" s="14">
        <v>0.001588531576908175</v>
      </c>
      <c r="E81" s="28">
        <v>0</v>
      </c>
      <c r="F81" s="14">
        <f t="shared" si="11"/>
        <v>0.001588531576908175</v>
      </c>
      <c r="G81" s="17">
        <v>1.6</v>
      </c>
      <c r="H81" s="20">
        <f t="shared" si="12"/>
        <v>8.2</v>
      </c>
      <c r="I81" s="20">
        <f t="shared" si="13"/>
        <v>0</v>
      </c>
      <c r="J81" s="20">
        <f t="shared" si="14"/>
        <v>8.2</v>
      </c>
      <c r="K81" s="20">
        <f t="shared" si="15"/>
        <v>82.59200000000001</v>
      </c>
      <c r="L81" s="21">
        <f t="shared" si="16"/>
        <v>7.511172869643594E-05</v>
      </c>
      <c r="M81" s="21">
        <f t="shared" si="17"/>
        <v>0</v>
      </c>
      <c r="N81" s="21" t="str">
        <f t="shared" si="18"/>
        <v>GLABBEEK</v>
      </c>
      <c r="O81" s="21">
        <f t="shared" si="19"/>
        <v>4.0822442785106164E-05</v>
      </c>
      <c r="P81" s="21">
        <f t="shared" si="20"/>
        <v>0.00020337718713029222</v>
      </c>
      <c r="Q81" s="21">
        <f t="shared" si="21"/>
        <v>3.981994541602817</v>
      </c>
    </row>
    <row r="82" spans="1:17" ht="12.75">
      <c r="A82" s="16">
        <v>8851</v>
      </c>
      <c r="B82" s="10" t="s">
        <v>461</v>
      </c>
      <c r="C82" s="11" t="s">
        <v>462</v>
      </c>
      <c r="D82" s="14">
        <v>0.00046322449440741153</v>
      </c>
      <c r="E82" s="28">
        <v>0.000542311603208677</v>
      </c>
      <c r="F82" s="14">
        <f t="shared" si="11"/>
        <v>0.0010055360976160884</v>
      </c>
      <c r="G82" s="17">
        <v>2.9</v>
      </c>
      <c r="H82" s="20">
        <f t="shared" si="12"/>
        <v>4.1</v>
      </c>
      <c r="I82" s="20">
        <f t="shared" si="13"/>
        <v>4.8</v>
      </c>
      <c r="J82" s="20">
        <f t="shared" si="14"/>
        <v>8.899999999999999</v>
      </c>
      <c r="K82" s="20">
        <f t="shared" si="15"/>
        <v>256.679</v>
      </c>
      <c r="L82" s="21">
        <f t="shared" si="16"/>
        <v>3.755586434821797E-05</v>
      </c>
      <c r="M82" s="21">
        <f t="shared" si="17"/>
        <v>5.2345058626465595E-05</v>
      </c>
      <c r="N82" s="21" t="str">
        <f t="shared" si="18"/>
        <v>GOOIK</v>
      </c>
      <c r="O82" s="21">
        <f t="shared" si="19"/>
        <v>4.4307285461883516E-05</v>
      </c>
      <c r="P82" s="21">
        <f t="shared" si="20"/>
        <v>0.0006320545938519016</v>
      </c>
      <c r="Q82" s="21">
        <f t="shared" si="21"/>
        <v>13.26525202939013</v>
      </c>
    </row>
    <row r="83" spans="1:17" ht="12.75">
      <c r="A83" s="16">
        <v>33571</v>
      </c>
      <c r="B83" s="10" t="s">
        <v>463</v>
      </c>
      <c r="C83" s="11" t="s">
        <v>464</v>
      </c>
      <c r="D83" s="14">
        <v>0.014777635459176073</v>
      </c>
      <c r="E83" s="28">
        <v>0.005576241398826368</v>
      </c>
      <c r="F83" s="14">
        <f t="shared" si="11"/>
        <v>0.02035387685800244</v>
      </c>
      <c r="G83" s="17">
        <v>4.8</v>
      </c>
      <c r="H83" s="20">
        <f t="shared" si="12"/>
        <v>496.09999999999997</v>
      </c>
      <c r="I83" s="20">
        <f t="shared" si="13"/>
        <v>187.2</v>
      </c>
      <c r="J83" s="20">
        <f t="shared" si="14"/>
        <v>683.3</v>
      </c>
      <c r="K83" s="20">
        <f t="shared" si="15"/>
        <v>1611.408</v>
      </c>
      <c r="L83" s="21">
        <f t="shared" si="16"/>
        <v>0.004544259586134374</v>
      </c>
      <c r="M83" s="21">
        <f t="shared" si="17"/>
        <v>0.0020414572864321584</v>
      </c>
      <c r="N83" s="21" t="str">
        <f t="shared" si="18"/>
        <v>GRIMBERGEN</v>
      </c>
      <c r="O83" s="21">
        <f t="shared" si="19"/>
        <v>0.0034017042872028103</v>
      </c>
      <c r="P83" s="21">
        <f t="shared" si="20"/>
        <v>0.003967982690324122</v>
      </c>
      <c r="Q83" s="21">
        <f t="shared" si="21"/>
        <v>0.16646902708493716</v>
      </c>
    </row>
    <row r="84" spans="1:17" ht="12.75">
      <c r="A84" s="16">
        <v>10706</v>
      </c>
      <c r="B84" s="10" t="s">
        <v>409</v>
      </c>
      <c r="C84" s="11" t="s">
        <v>410</v>
      </c>
      <c r="D84" s="14">
        <v>0.0011488884737530355</v>
      </c>
      <c r="E84" s="28">
        <v>0.0004483467214645993</v>
      </c>
      <c r="F84" s="14">
        <f t="shared" si="11"/>
        <v>0.0015972351952176348</v>
      </c>
      <c r="G84" s="17">
        <v>5</v>
      </c>
      <c r="H84" s="20">
        <f t="shared" si="12"/>
        <v>12.299999999999999</v>
      </c>
      <c r="I84" s="20">
        <f t="shared" si="13"/>
        <v>4.8</v>
      </c>
      <c r="J84" s="20">
        <f t="shared" si="14"/>
        <v>17.099999999999998</v>
      </c>
      <c r="K84" s="20">
        <f t="shared" si="15"/>
        <v>535.3</v>
      </c>
      <c r="L84" s="21">
        <f t="shared" si="16"/>
        <v>0.0001126675930446539</v>
      </c>
      <c r="M84" s="21">
        <f t="shared" si="17"/>
        <v>5.2345058626465595E-05</v>
      </c>
      <c r="N84" s="21" t="str">
        <f t="shared" si="18"/>
        <v>GROBBENDONK</v>
      </c>
      <c r="O84" s="21">
        <f t="shared" si="19"/>
        <v>8.512972824698968E-05</v>
      </c>
      <c r="P84" s="21">
        <f t="shared" si="20"/>
        <v>0.0013181398715474307</v>
      </c>
      <c r="Q84" s="21">
        <f t="shared" si="21"/>
        <v>14.48389615109622</v>
      </c>
    </row>
    <row r="85" spans="1:17" ht="12.75">
      <c r="A85" s="16">
        <v>13499</v>
      </c>
      <c r="B85" s="10" t="s">
        <v>539</v>
      </c>
      <c r="C85" s="11" t="s">
        <v>540</v>
      </c>
      <c r="D85" s="14">
        <v>0.0006074524038817689</v>
      </c>
      <c r="E85" s="28">
        <v>0.0007111637899103637</v>
      </c>
      <c r="F85" s="14">
        <f t="shared" si="11"/>
        <v>0.0013186161937921326</v>
      </c>
      <c r="G85" s="17">
        <v>3.5</v>
      </c>
      <c r="H85" s="20">
        <f t="shared" si="12"/>
        <v>8.2</v>
      </c>
      <c r="I85" s="20">
        <f t="shared" si="13"/>
        <v>9.6</v>
      </c>
      <c r="J85" s="20">
        <f t="shared" si="14"/>
        <v>17.799999999999997</v>
      </c>
      <c r="K85" s="20">
        <f t="shared" si="15"/>
        <v>472.465</v>
      </c>
      <c r="L85" s="21">
        <f t="shared" si="16"/>
        <v>7.511172869643594E-05</v>
      </c>
      <c r="M85" s="21">
        <f t="shared" si="17"/>
        <v>0.00010469011725293119</v>
      </c>
      <c r="N85" s="21" t="str">
        <f t="shared" si="18"/>
        <v>HAACHT</v>
      </c>
      <c r="O85" s="21">
        <f t="shared" si="19"/>
        <v>8.861457092376703E-05</v>
      </c>
      <c r="P85" s="21">
        <f t="shared" si="20"/>
        <v>0.0011634129542511804</v>
      </c>
      <c r="Q85" s="21">
        <f t="shared" si="21"/>
        <v>12.128912571861758</v>
      </c>
    </row>
    <row r="86" spans="1:17" ht="12.75">
      <c r="A86" s="16">
        <v>17122</v>
      </c>
      <c r="B86" s="10" t="s">
        <v>715</v>
      </c>
      <c r="C86" s="11" t="s">
        <v>716</v>
      </c>
      <c r="D86" s="14">
        <v>0.00023945800724214458</v>
      </c>
      <c r="E86" s="28">
        <v>0.0005606821632986801</v>
      </c>
      <c r="F86" s="14">
        <f t="shared" si="11"/>
        <v>0.0008001401705408247</v>
      </c>
      <c r="G86" s="17">
        <v>5</v>
      </c>
      <c r="H86" s="20">
        <f t="shared" si="12"/>
        <v>4.1</v>
      </c>
      <c r="I86" s="20">
        <f t="shared" si="13"/>
        <v>9.6</v>
      </c>
      <c r="J86" s="20">
        <f t="shared" si="14"/>
        <v>13.7</v>
      </c>
      <c r="K86" s="20">
        <f t="shared" si="15"/>
        <v>856.1</v>
      </c>
      <c r="L86" s="21">
        <f t="shared" si="16"/>
        <v>3.755586434821797E-05</v>
      </c>
      <c r="M86" s="21">
        <f t="shared" si="17"/>
        <v>0.00010469011725293119</v>
      </c>
      <c r="N86" s="21" t="str">
        <f t="shared" si="18"/>
        <v>HAALTERT</v>
      </c>
      <c r="O86" s="21">
        <f t="shared" si="19"/>
        <v>6.820334953121396E-05</v>
      </c>
      <c r="P86" s="21">
        <f t="shared" si="20"/>
        <v>0.002108088070300309</v>
      </c>
      <c r="Q86" s="21">
        <f t="shared" si="21"/>
        <v>29.908864224263958</v>
      </c>
    </row>
    <row r="87" spans="1:17" ht="12.75">
      <c r="A87" s="16">
        <v>8513</v>
      </c>
      <c r="B87" s="10" t="s">
        <v>849</v>
      </c>
      <c r="C87" s="11" t="s">
        <v>850</v>
      </c>
      <c r="D87" s="14">
        <v>0.0009632327029249383</v>
      </c>
      <c r="E87" s="28">
        <v>0.014096088335486902</v>
      </c>
      <c r="F87" s="14">
        <f t="shared" si="11"/>
        <v>0.01505932103841184</v>
      </c>
      <c r="G87" s="17">
        <v>3.2</v>
      </c>
      <c r="H87" s="20">
        <f t="shared" si="12"/>
        <v>8.2</v>
      </c>
      <c r="I87" s="20">
        <f t="shared" si="13"/>
        <v>120</v>
      </c>
      <c r="J87" s="20">
        <f t="shared" si="14"/>
        <v>128.2</v>
      </c>
      <c r="K87" s="20">
        <f t="shared" si="15"/>
        <v>272.416</v>
      </c>
      <c r="L87" s="21">
        <f t="shared" si="16"/>
        <v>7.511172869643594E-05</v>
      </c>
      <c r="M87" s="21">
        <f t="shared" si="17"/>
        <v>0.00130862646566164</v>
      </c>
      <c r="N87" s="21" t="str">
        <f t="shared" si="18"/>
        <v>HALEN</v>
      </c>
      <c r="O87" s="21">
        <f t="shared" si="19"/>
        <v>0.0006382240445183671</v>
      </c>
      <c r="P87" s="21">
        <f t="shared" si="20"/>
        <v>0.0006708058868811226</v>
      </c>
      <c r="Q87" s="21">
        <f t="shared" si="21"/>
        <v>0.05105079108597854</v>
      </c>
    </row>
    <row r="88" spans="1:17" ht="12.75">
      <c r="A88" s="16">
        <v>34679</v>
      </c>
      <c r="B88" s="10" t="s">
        <v>465</v>
      </c>
      <c r="C88" s="11" t="s">
        <v>466</v>
      </c>
      <c r="D88" s="14">
        <v>0.026601113065543986</v>
      </c>
      <c r="E88" s="28">
        <v>0.0022145967300095156</v>
      </c>
      <c r="F88" s="14">
        <f t="shared" si="11"/>
        <v>0.0288157097955535</v>
      </c>
      <c r="G88" s="17">
        <v>7.7</v>
      </c>
      <c r="H88" s="20">
        <f t="shared" si="12"/>
        <v>922.4999999999999</v>
      </c>
      <c r="I88" s="20">
        <f t="shared" si="13"/>
        <v>76.8</v>
      </c>
      <c r="J88" s="20">
        <f t="shared" si="14"/>
        <v>999.2999999999998</v>
      </c>
      <c r="K88" s="20">
        <f t="shared" si="15"/>
        <v>2670.283</v>
      </c>
      <c r="L88" s="21">
        <f t="shared" si="16"/>
        <v>0.008450069478349042</v>
      </c>
      <c r="M88" s="21">
        <f t="shared" si="17"/>
        <v>0.0008375209380234495</v>
      </c>
      <c r="N88" s="21" t="str">
        <f t="shared" si="18"/>
        <v>HALLE</v>
      </c>
      <c r="O88" s="21">
        <f t="shared" si="19"/>
        <v>0.00497486183843373</v>
      </c>
      <c r="P88" s="21">
        <f t="shared" si="20"/>
        <v>0.006575390417738255</v>
      </c>
      <c r="Q88" s="21">
        <f t="shared" si="21"/>
        <v>0.32172322192739133</v>
      </c>
    </row>
    <row r="89" spans="1:17" ht="12.75">
      <c r="A89" s="16">
        <v>9627</v>
      </c>
      <c r="B89" s="10" t="s">
        <v>871</v>
      </c>
      <c r="C89" s="11" t="s">
        <v>872</v>
      </c>
      <c r="D89" s="14">
        <v>0.005110626363353069</v>
      </c>
      <c r="E89" s="28">
        <v>0.02792147086319726</v>
      </c>
      <c r="F89" s="14">
        <f t="shared" si="11"/>
        <v>0.03303209722655033</v>
      </c>
      <c r="G89" s="17">
        <v>4.6</v>
      </c>
      <c r="H89" s="20">
        <f t="shared" si="12"/>
        <v>49.199999999999996</v>
      </c>
      <c r="I89" s="20">
        <f t="shared" si="13"/>
        <v>268.8</v>
      </c>
      <c r="J89" s="20">
        <f t="shared" si="14"/>
        <v>318</v>
      </c>
      <c r="K89" s="20">
        <f t="shared" si="15"/>
        <v>442.842</v>
      </c>
      <c r="L89" s="21">
        <f t="shared" si="16"/>
        <v>0.0004506703721786156</v>
      </c>
      <c r="M89" s="21">
        <f t="shared" si="17"/>
        <v>0.0029313232830820734</v>
      </c>
      <c r="N89" s="21" t="str">
        <f t="shared" si="18"/>
        <v>HAM</v>
      </c>
      <c r="O89" s="21">
        <f t="shared" si="19"/>
        <v>0.0015831142445931418</v>
      </c>
      <c r="P89" s="21">
        <f t="shared" si="20"/>
        <v>0.00109046832990063</v>
      </c>
      <c r="Q89" s="21">
        <f t="shared" si="21"/>
        <v>-0.311187847860671</v>
      </c>
    </row>
    <row r="90" spans="1:17" ht="12.75">
      <c r="A90" s="16">
        <v>23059</v>
      </c>
      <c r="B90" s="10" t="s">
        <v>735</v>
      </c>
      <c r="C90" s="11" t="s">
        <v>736</v>
      </c>
      <c r="D90" s="14">
        <v>0.0007112190467930092</v>
      </c>
      <c r="E90" s="28">
        <v>0.04558740621882996</v>
      </c>
      <c r="F90" s="14">
        <f t="shared" si="11"/>
        <v>0.046298625265622964</v>
      </c>
      <c r="G90" s="17">
        <v>5</v>
      </c>
      <c r="H90" s="20">
        <f t="shared" si="12"/>
        <v>16.4</v>
      </c>
      <c r="I90" s="20">
        <f t="shared" si="13"/>
        <v>1051.2</v>
      </c>
      <c r="J90" s="20">
        <f t="shared" si="14"/>
        <v>1067.6000000000001</v>
      </c>
      <c r="K90" s="20">
        <f t="shared" si="15"/>
        <v>1152.95</v>
      </c>
      <c r="L90" s="21">
        <f t="shared" si="16"/>
        <v>0.00015022345739287187</v>
      </c>
      <c r="M90" s="21">
        <f t="shared" si="17"/>
        <v>0.011463567839195965</v>
      </c>
      <c r="N90" s="21" t="str">
        <f t="shared" si="18"/>
        <v>HAMME</v>
      </c>
      <c r="O90" s="21">
        <f t="shared" si="19"/>
        <v>0.005314882916753579</v>
      </c>
      <c r="P90" s="21">
        <f t="shared" si="20"/>
        <v>0.0028390610216712316</v>
      </c>
      <c r="Q90" s="21">
        <f t="shared" si="21"/>
        <v>-0.4658281158514441</v>
      </c>
    </row>
    <row r="91" spans="1:17" ht="12.75">
      <c r="A91" s="16">
        <v>13779</v>
      </c>
      <c r="B91" s="10" t="s">
        <v>891</v>
      </c>
      <c r="C91" s="11" t="s">
        <v>892</v>
      </c>
      <c r="D91" s="14">
        <v>0.004165759489077581</v>
      </c>
      <c r="E91" s="28">
        <v>0.0027868495536686262</v>
      </c>
      <c r="F91" s="14">
        <f t="shared" si="11"/>
        <v>0.006952609042746208</v>
      </c>
      <c r="G91" s="17">
        <v>4</v>
      </c>
      <c r="H91" s="20">
        <f t="shared" si="12"/>
        <v>57.39999999999999</v>
      </c>
      <c r="I91" s="20">
        <f t="shared" si="13"/>
        <v>38.4</v>
      </c>
      <c r="J91" s="20">
        <f t="shared" si="14"/>
        <v>95.79999999999998</v>
      </c>
      <c r="K91" s="20">
        <f t="shared" si="15"/>
        <v>551.16</v>
      </c>
      <c r="L91" s="21">
        <f t="shared" si="16"/>
        <v>0.0005257821008750515</v>
      </c>
      <c r="M91" s="21">
        <f t="shared" si="17"/>
        <v>0.00041876046901172476</v>
      </c>
      <c r="N91" s="21" t="str">
        <f t="shared" si="18"/>
        <v>HAMONT-ACHEL</v>
      </c>
      <c r="O91" s="21">
        <f t="shared" si="19"/>
        <v>0.0004769256120503866</v>
      </c>
      <c r="P91" s="21">
        <f t="shared" si="20"/>
        <v>0.0013571940437176945</v>
      </c>
      <c r="Q91" s="21">
        <f t="shared" si="21"/>
        <v>1.845714319855627</v>
      </c>
    </row>
    <row r="92" spans="1:17" ht="12.75">
      <c r="A92" s="16">
        <v>26045</v>
      </c>
      <c r="B92" s="10" t="s">
        <v>633</v>
      </c>
      <c r="C92" s="11" t="s">
        <v>634</v>
      </c>
      <c r="D92" s="14">
        <v>0.01684392397773085</v>
      </c>
      <c r="E92" s="28">
        <v>0.001474371280476099</v>
      </c>
      <c r="F92" s="14">
        <f t="shared" si="11"/>
        <v>0.01831829525820695</v>
      </c>
      <c r="G92" s="17">
        <v>4.7</v>
      </c>
      <c r="H92" s="20">
        <f t="shared" si="12"/>
        <v>438.70000000000005</v>
      </c>
      <c r="I92" s="20">
        <f t="shared" si="13"/>
        <v>38.4</v>
      </c>
      <c r="J92" s="20">
        <f t="shared" si="14"/>
        <v>477.1</v>
      </c>
      <c r="K92" s="20">
        <f t="shared" si="15"/>
        <v>1224.115</v>
      </c>
      <c r="L92" s="21">
        <f t="shared" si="16"/>
        <v>0.0040184774852593235</v>
      </c>
      <c r="M92" s="21">
        <f t="shared" si="17"/>
        <v>0.00041876046901172476</v>
      </c>
      <c r="N92" s="21" t="str">
        <f t="shared" si="18"/>
        <v>HARELBEKE</v>
      </c>
      <c r="O92" s="21">
        <f t="shared" si="19"/>
        <v>0.0023751692015578237</v>
      </c>
      <c r="P92" s="21">
        <f t="shared" si="20"/>
        <v>0.003014299997869014</v>
      </c>
      <c r="Q92" s="21">
        <f t="shared" si="21"/>
        <v>0.2690885330998727</v>
      </c>
    </row>
    <row r="93" spans="1:17" ht="12.75">
      <c r="A93" s="16">
        <v>69538</v>
      </c>
      <c r="B93" s="10" t="s">
        <v>851</v>
      </c>
      <c r="C93" s="11" t="s">
        <v>852</v>
      </c>
      <c r="D93" s="14">
        <v>0.018159855043285687</v>
      </c>
      <c r="E93" s="28">
        <v>0.013253185308752047</v>
      </c>
      <c r="F93" s="14">
        <f t="shared" si="11"/>
        <v>0.031413040352037735</v>
      </c>
      <c r="G93" s="17">
        <v>9.7</v>
      </c>
      <c r="H93" s="20">
        <f t="shared" si="12"/>
        <v>1262.8000000000002</v>
      </c>
      <c r="I93" s="20">
        <f t="shared" si="13"/>
        <v>921.5999999999999</v>
      </c>
      <c r="J93" s="20">
        <f t="shared" si="14"/>
        <v>2184.4</v>
      </c>
      <c r="K93" s="20">
        <f t="shared" si="15"/>
        <v>6745.186</v>
      </c>
      <c r="L93" s="21">
        <f t="shared" si="16"/>
        <v>0.011567206219251136</v>
      </c>
      <c r="M93" s="21">
        <f t="shared" si="17"/>
        <v>0.010050251256281393</v>
      </c>
      <c r="N93" s="21" t="str">
        <f t="shared" si="18"/>
        <v>HASSELT</v>
      </c>
      <c r="O93" s="21">
        <f t="shared" si="19"/>
        <v>0.010874700490217794</v>
      </c>
      <c r="P93" s="21">
        <f t="shared" si="20"/>
        <v>0.016609562128906272</v>
      </c>
      <c r="Q93" s="21">
        <f t="shared" si="21"/>
        <v>0.5273581229981648</v>
      </c>
    </row>
    <row r="94" spans="1:17" ht="12.75">
      <c r="A94" s="16">
        <v>11455</v>
      </c>
      <c r="B94" s="10" t="s">
        <v>893</v>
      </c>
      <c r="C94" s="11" t="s">
        <v>894</v>
      </c>
      <c r="D94" s="14">
        <v>0.0028633784373635965</v>
      </c>
      <c r="E94" s="28">
        <v>0.006704495853339153</v>
      </c>
      <c r="F94" s="14">
        <f t="shared" si="11"/>
        <v>0.00956787429070275</v>
      </c>
      <c r="G94" s="17">
        <v>4.4</v>
      </c>
      <c r="H94" s="20">
        <f t="shared" si="12"/>
        <v>32.8</v>
      </c>
      <c r="I94" s="20">
        <f t="shared" si="13"/>
        <v>76.8</v>
      </c>
      <c r="J94" s="20">
        <f t="shared" si="14"/>
        <v>109.6</v>
      </c>
      <c r="K94" s="20">
        <f t="shared" si="15"/>
        <v>504.0200000000001</v>
      </c>
      <c r="L94" s="21">
        <f t="shared" si="16"/>
        <v>0.00030044691478574374</v>
      </c>
      <c r="M94" s="21">
        <f t="shared" si="17"/>
        <v>0.0008375209380234495</v>
      </c>
      <c r="N94" s="21" t="str">
        <f t="shared" si="18"/>
        <v>HECHTEL-EKSEL</v>
      </c>
      <c r="O94" s="21">
        <f t="shared" si="19"/>
        <v>0.0005456267962497117</v>
      </c>
      <c r="P94" s="21">
        <f t="shared" si="20"/>
        <v>0.0012411149973049435</v>
      </c>
      <c r="Q94" s="21">
        <f t="shared" si="21"/>
        <v>1.2746591733316093</v>
      </c>
    </row>
    <row r="95" spans="1:17" ht="12.75">
      <c r="A95" s="16">
        <v>6683</v>
      </c>
      <c r="B95" s="10" t="s">
        <v>907</v>
      </c>
      <c r="C95" s="11" t="s">
        <v>908</v>
      </c>
      <c r="D95" s="14">
        <v>0.0012269938650306747</v>
      </c>
      <c r="E95" s="28">
        <v>0</v>
      </c>
      <c r="F95" s="14">
        <f t="shared" si="11"/>
        <v>0.0012269938650306747</v>
      </c>
      <c r="G95" s="17">
        <v>4.4</v>
      </c>
      <c r="H95" s="20">
        <f t="shared" si="12"/>
        <v>8.2</v>
      </c>
      <c r="I95" s="20">
        <f t="shared" si="13"/>
        <v>0</v>
      </c>
      <c r="J95" s="20">
        <f t="shared" si="14"/>
        <v>8.2</v>
      </c>
      <c r="K95" s="20">
        <f t="shared" si="15"/>
        <v>294.052</v>
      </c>
      <c r="L95" s="21">
        <f t="shared" si="16"/>
        <v>7.511172869643594E-05</v>
      </c>
      <c r="M95" s="21">
        <f t="shared" si="17"/>
        <v>0</v>
      </c>
      <c r="N95" s="21" t="str">
        <f t="shared" si="18"/>
        <v>HEERS</v>
      </c>
      <c r="O95" s="21">
        <f t="shared" si="19"/>
        <v>4.0822442785106164E-05</v>
      </c>
      <c r="P95" s="21">
        <f t="shared" si="20"/>
        <v>0.0007240830665202039</v>
      </c>
      <c r="Q95" s="21">
        <f t="shared" si="21"/>
        <v>16.737377215073995</v>
      </c>
    </row>
    <row r="96" spans="1:17" ht="12.75">
      <c r="A96" s="16">
        <v>38126</v>
      </c>
      <c r="B96" s="10" t="s">
        <v>379</v>
      </c>
      <c r="C96" s="11" t="s">
        <v>380</v>
      </c>
      <c r="D96" s="14">
        <v>0.000430152651733725</v>
      </c>
      <c r="E96" s="28">
        <v>0.0007553900225567853</v>
      </c>
      <c r="F96" s="14">
        <f t="shared" si="11"/>
        <v>0.0011855426742905103</v>
      </c>
      <c r="G96" s="17">
        <v>4.9</v>
      </c>
      <c r="H96" s="20">
        <f t="shared" si="12"/>
        <v>16.4</v>
      </c>
      <c r="I96" s="20">
        <f t="shared" si="13"/>
        <v>28.799999999999997</v>
      </c>
      <c r="J96" s="20">
        <f t="shared" si="14"/>
        <v>45.199999999999996</v>
      </c>
      <c r="K96" s="20">
        <f t="shared" si="15"/>
        <v>1868.1740000000002</v>
      </c>
      <c r="L96" s="21">
        <f t="shared" si="16"/>
        <v>0.00015022345739287187</v>
      </c>
      <c r="M96" s="21">
        <f t="shared" si="17"/>
        <v>0.00031407035175879354</v>
      </c>
      <c r="N96" s="21" t="str">
        <f t="shared" si="18"/>
        <v>HEIST-OP-DEN-BERG</v>
      </c>
      <c r="O96" s="21">
        <f t="shared" si="19"/>
        <v>0.00022502126998619497</v>
      </c>
      <c r="P96" s="21">
        <f t="shared" si="20"/>
        <v>0.004600251515763591</v>
      </c>
      <c r="Q96" s="21">
        <f t="shared" si="21"/>
        <v>19.44362968907702</v>
      </c>
    </row>
    <row r="97" spans="1:17" ht="12.75">
      <c r="A97" s="16">
        <v>9550</v>
      </c>
      <c r="B97" s="10" t="s">
        <v>329</v>
      </c>
      <c r="C97" s="11" t="s">
        <v>330</v>
      </c>
      <c r="D97" s="14">
        <v>0.00944502617801047</v>
      </c>
      <c r="E97" s="28">
        <v>0.0035183246073298433</v>
      </c>
      <c r="F97" s="14">
        <f t="shared" si="11"/>
        <v>0.012963350785340312</v>
      </c>
      <c r="G97" s="17">
        <v>5</v>
      </c>
      <c r="H97" s="20">
        <f t="shared" si="12"/>
        <v>90.19999999999999</v>
      </c>
      <c r="I97" s="20">
        <f t="shared" si="13"/>
        <v>33.6</v>
      </c>
      <c r="J97" s="20">
        <f t="shared" si="14"/>
        <v>123.79999999999998</v>
      </c>
      <c r="K97" s="20">
        <f t="shared" si="15"/>
        <v>477.5</v>
      </c>
      <c r="L97" s="21">
        <f t="shared" si="16"/>
        <v>0.0008262290156607952</v>
      </c>
      <c r="M97" s="21">
        <f t="shared" si="17"/>
        <v>0.0003664154103852592</v>
      </c>
      <c r="N97" s="21" t="str">
        <f t="shared" si="18"/>
        <v>HEMIKSEM</v>
      </c>
      <c r="O97" s="21">
        <f t="shared" si="19"/>
        <v>0.0006163193191214809</v>
      </c>
      <c r="P97" s="21">
        <f t="shared" si="20"/>
        <v>0.0011758112995776168</v>
      </c>
      <c r="Q97" s="21">
        <f t="shared" si="21"/>
        <v>0.9077956233039257</v>
      </c>
    </row>
    <row r="98" spans="1:17" ht="12.75">
      <c r="A98" s="16">
        <v>19089</v>
      </c>
      <c r="B98" s="10" t="s">
        <v>541</v>
      </c>
      <c r="C98" s="11" t="s">
        <v>542</v>
      </c>
      <c r="D98" s="14">
        <v>0.005369584577505369</v>
      </c>
      <c r="E98" s="28">
        <v>0.0020116297344020114</v>
      </c>
      <c r="F98" s="14">
        <f t="shared" si="11"/>
        <v>0.007381214311907381</v>
      </c>
      <c r="G98" s="17">
        <v>3.2</v>
      </c>
      <c r="H98" s="20">
        <f t="shared" si="12"/>
        <v>102.49999999999999</v>
      </c>
      <c r="I98" s="20">
        <f t="shared" si="13"/>
        <v>38.4</v>
      </c>
      <c r="J98" s="20">
        <f t="shared" si="14"/>
        <v>140.89999999999998</v>
      </c>
      <c r="K98" s="20">
        <f t="shared" si="15"/>
        <v>610.8480000000001</v>
      </c>
      <c r="L98" s="21">
        <f t="shared" si="16"/>
        <v>0.0009388966087054492</v>
      </c>
      <c r="M98" s="21">
        <f t="shared" si="17"/>
        <v>0.00041876046901172476</v>
      </c>
      <c r="N98" s="21" t="str">
        <f t="shared" si="18"/>
        <v>HERENT</v>
      </c>
      <c r="O98" s="21">
        <f t="shared" si="19"/>
        <v>0.0007014490473684705</v>
      </c>
      <c r="P98" s="21">
        <f t="shared" si="20"/>
        <v>0.0015041716873809175</v>
      </c>
      <c r="Q98" s="21">
        <f t="shared" si="21"/>
        <v>1.1443776893331177</v>
      </c>
    </row>
    <row r="99" spans="1:17" ht="12.75">
      <c r="A99" s="16">
        <v>25904</v>
      </c>
      <c r="B99" s="10" t="s">
        <v>411</v>
      </c>
      <c r="C99" s="11" t="s">
        <v>412</v>
      </c>
      <c r="D99" s="14">
        <v>0.0006331068560840024</v>
      </c>
      <c r="E99" s="28">
        <v>0.0024088943792464484</v>
      </c>
      <c r="F99" s="14">
        <f t="shared" si="11"/>
        <v>0.0030420012353304508</v>
      </c>
      <c r="G99" s="17">
        <v>7.6</v>
      </c>
      <c r="H99" s="20">
        <f t="shared" si="12"/>
        <v>16.4</v>
      </c>
      <c r="I99" s="20">
        <f t="shared" si="13"/>
        <v>62.4</v>
      </c>
      <c r="J99" s="20">
        <f t="shared" si="14"/>
        <v>78.8</v>
      </c>
      <c r="K99" s="20">
        <f t="shared" si="15"/>
        <v>1968.704</v>
      </c>
      <c r="L99" s="21">
        <f t="shared" si="16"/>
        <v>0.00015022345739287187</v>
      </c>
      <c r="M99" s="21">
        <f t="shared" si="17"/>
        <v>0.0006804857621440527</v>
      </c>
      <c r="N99" s="21" t="str">
        <f t="shared" si="18"/>
        <v>HERENTALS</v>
      </c>
      <c r="O99" s="21">
        <f t="shared" si="19"/>
        <v>0.0003922937184715081</v>
      </c>
      <c r="P99" s="21">
        <f t="shared" si="20"/>
        <v>0.004847799808845345</v>
      </c>
      <c r="Q99" s="21">
        <f t="shared" si="21"/>
        <v>11.357576939375429</v>
      </c>
    </row>
    <row r="100" spans="1:17" ht="12.75">
      <c r="A100" s="16">
        <v>8415</v>
      </c>
      <c r="B100" s="10" t="s">
        <v>413</v>
      </c>
      <c r="C100" s="11" t="s">
        <v>414</v>
      </c>
      <c r="D100" s="14">
        <v>0</v>
      </c>
      <c r="E100" s="28">
        <v>0.0011408199643493761</v>
      </c>
      <c r="F100" s="14">
        <f t="shared" si="11"/>
        <v>0.0011408199643493761</v>
      </c>
      <c r="G100" s="17">
        <v>4</v>
      </c>
      <c r="H100" s="20">
        <f t="shared" si="12"/>
        <v>0</v>
      </c>
      <c r="I100" s="20">
        <f t="shared" si="13"/>
        <v>9.6</v>
      </c>
      <c r="J100" s="20">
        <f t="shared" si="14"/>
        <v>9.6</v>
      </c>
      <c r="K100" s="20">
        <f t="shared" si="15"/>
        <v>336.6</v>
      </c>
      <c r="L100" s="21">
        <f t="shared" si="16"/>
        <v>0</v>
      </c>
      <c r="M100" s="21">
        <f t="shared" si="17"/>
        <v>0.00010469011725293119</v>
      </c>
      <c r="N100" s="21" t="str">
        <f t="shared" si="18"/>
        <v>HERENTHOUT</v>
      </c>
      <c r="O100" s="21">
        <f t="shared" si="19"/>
        <v>4.779212813866088E-05</v>
      </c>
      <c r="P100" s="21">
        <f t="shared" si="20"/>
        <v>0.0008288546250006822</v>
      </c>
      <c r="Q100" s="21">
        <f t="shared" si="21"/>
        <v>16.342911004002563</v>
      </c>
    </row>
    <row r="101" spans="1:17" ht="12.75">
      <c r="A101" s="16">
        <v>11663</v>
      </c>
      <c r="B101" s="10" t="s">
        <v>853</v>
      </c>
      <c r="C101" s="11" t="s">
        <v>854</v>
      </c>
      <c r="D101" s="14">
        <v>0.0021092343307896767</v>
      </c>
      <c r="E101" s="28">
        <v>0.0028809054274200464</v>
      </c>
      <c r="F101" s="14">
        <f t="shared" si="11"/>
        <v>0.0049901397582097235</v>
      </c>
      <c r="G101" s="17">
        <v>4.4</v>
      </c>
      <c r="H101" s="20">
        <f t="shared" si="12"/>
        <v>24.599999999999998</v>
      </c>
      <c r="I101" s="20">
        <f t="shared" si="13"/>
        <v>33.6</v>
      </c>
      <c r="J101" s="20">
        <f t="shared" si="14"/>
        <v>58.2</v>
      </c>
      <c r="K101" s="20">
        <f t="shared" si="15"/>
        <v>513.172</v>
      </c>
      <c r="L101" s="21">
        <f t="shared" si="16"/>
        <v>0.0002253351860893078</v>
      </c>
      <c r="M101" s="21">
        <f t="shared" si="17"/>
        <v>0.0003664154103852592</v>
      </c>
      <c r="N101" s="21" t="str">
        <f t="shared" si="18"/>
        <v>HERK-DE-STAD</v>
      </c>
      <c r="O101" s="21">
        <f t="shared" si="19"/>
        <v>0.0002897397768406316</v>
      </c>
      <c r="P101" s="21">
        <f t="shared" si="20"/>
        <v>0.0012636511753441775</v>
      </c>
      <c r="Q101" s="21">
        <f t="shared" si="21"/>
        <v>3.361331361276073</v>
      </c>
    </row>
    <row r="102" spans="1:17" ht="12.75">
      <c r="A102" s="16">
        <v>6431</v>
      </c>
      <c r="B102" s="10" t="s">
        <v>467</v>
      </c>
      <c r="C102" s="11" t="s">
        <v>468</v>
      </c>
      <c r="D102" s="14">
        <v>0.0012750738609858497</v>
      </c>
      <c r="E102" s="28">
        <v>0</v>
      </c>
      <c r="F102" s="14">
        <f t="shared" si="11"/>
        <v>0.0012750738609858497</v>
      </c>
      <c r="G102" s="17"/>
      <c r="H102" s="20">
        <f t="shared" si="12"/>
        <v>8.2</v>
      </c>
      <c r="I102" s="20">
        <f t="shared" si="13"/>
        <v>0</v>
      </c>
      <c r="J102" s="20">
        <f t="shared" si="14"/>
        <v>8.2</v>
      </c>
      <c r="K102" s="20">
        <f t="shared" si="15"/>
        <v>0</v>
      </c>
      <c r="L102" s="21">
        <f t="shared" si="16"/>
        <v>7.511172869643594E-05</v>
      </c>
      <c r="M102" s="21">
        <f t="shared" si="17"/>
        <v>0</v>
      </c>
      <c r="N102" s="21" t="str">
        <f t="shared" si="18"/>
        <v>HERNE</v>
      </c>
      <c r="O102" s="21">
        <f t="shared" si="19"/>
        <v>4.0822442785106164E-05</v>
      </c>
      <c r="P102" s="21">
        <f t="shared" si="20"/>
        <v>0</v>
      </c>
      <c r="Q102" s="21">
        <f t="shared" si="21"/>
        <v>-1</v>
      </c>
    </row>
    <row r="103" spans="1:17" ht="12.75">
      <c r="A103" s="16">
        <v>13732</v>
      </c>
      <c r="B103" s="10" t="s">
        <v>415</v>
      </c>
      <c r="C103" s="11" t="s">
        <v>416</v>
      </c>
      <c r="D103" s="14">
        <v>0.00029857267695892803</v>
      </c>
      <c r="E103" s="28">
        <v>0</v>
      </c>
      <c r="F103" s="14">
        <f t="shared" si="11"/>
        <v>0.00029857267695892803</v>
      </c>
      <c r="G103" s="17">
        <v>4.8</v>
      </c>
      <c r="H103" s="20">
        <f t="shared" si="12"/>
        <v>4.1</v>
      </c>
      <c r="I103" s="20">
        <f t="shared" si="13"/>
        <v>0</v>
      </c>
      <c r="J103" s="20">
        <f t="shared" si="14"/>
        <v>4.1</v>
      </c>
      <c r="K103" s="20">
        <f t="shared" si="15"/>
        <v>659.136</v>
      </c>
      <c r="L103" s="21">
        <f t="shared" si="16"/>
        <v>3.755586434821797E-05</v>
      </c>
      <c r="M103" s="21">
        <f t="shared" si="17"/>
        <v>0</v>
      </c>
      <c r="N103" s="21" t="str">
        <f t="shared" si="18"/>
        <v>HERSELT</v>
      </c>
      <c r="O103" s="21">
        <f t="shared" si="19"/>
        <v>2.0411221392553082E-05</v>
      </c>
      <c r="P103" s="21">
        <f t="shared" si="20"/>
        <v>0.001623077605776737</v>
      </c>
      <c r="Q103" s="21">
        <f t="shared" si="21"/>
        <v>78.51888691819822</v>
      </c>
    </row>
    <row r="104" spans="1:17" ht="12.75">
      <c r="A104" s="16">
        <v>86</v>
      </c>
      <c r="B104" s="10" t="s">
        <v>909</v>
      </c>
      <c r="C104" s="11" t="s">
        <v>910</v>
      </c>
      <c r="D104" s="14">
        <v>0</v>
      </c>
      <c r="E104" s="28">
        <v>0</v>
      </c>
      <c r="F104" s="14">
        <f t="shared" si="11"/>
        <v>0</v>
      </c>
      <c r="G104" s="17">
        <v>1.9</v>
      </c>
      <c r="H104" s="20">
        <f t="shared" si="12"/>
        <v>0</v>
      </c>
      <c r="I104" s="20">
        <f t="shared" si="13"/>
        <v>0</v>
      </c>
      <c r="J104" s="20">
        <f t="shared" si="14"/>
        <v>0</v>
      </c>
      <c r="K104" s="20">
        <f t="shared" si="15"/>
        <v>1.6340000000000001</v>
      </c>
      <c r="L104" s="21">
        <f t="shared" si="16"/>
        <v>0</v>
      </c>
      <c r="M104" s="21">
        <f t="shared" si="17"/>
        <v>0</v>
      </c>
      <c r="N104" s="21" t="str">
        <f t="shared" si="18"/>
        <v>HERSTAPPE</v>
      </c>
      <c r="O104" s="21">
        <f t="shared" si="19"/>
        <v>0</v>
      </c>
      <c r="P104" s="21">
        <f t="shared" si="20"/>
        <v>4.023613954994399E-06</v>
      </c>
      <c r="Q104" s="21" t="e">
        <f t="shared" si="21"/>
        <v>#DIV/0!</v>
      </c>
    </row>
    <row r="105" spans="1:17" ht="12.75">
      <c r="A105" s="16">
        <v>16581</v>
      </c>
      <c r="B105" s="10" t="s">
        <v>717</v>
      </c>
      <c r="C105" s="11" t="s">
        <v>718</v>
      </c>
      <c r="D105" s="14">
        <v>0.0004945419456003859</v>
      </c>
      <c r="E105" s="28">
        <v>0.0002894879681563235</v>
      </c>
      <c r="F105" s="14">
        <f t="shared" si="11"/>
        <v>0.0007840299137567094</v>
      </c>
      <c r="G105" s="17">
        <v>4</v>
      </c>
      <c r="H105" s="20">
        <f t="shared" si="12"/>
        <v>8.2</v>
      </c>
      <c r="I105" s="20">
        <f t="shared" si="13"/>
        <v>4.8</v>
      </c>
      <c r="J105" s="20">
        <f t="shared" si="14"/>
        <v>13</v>
      </c>
      <c r="K105" s="20">
        <f t="shared" si="15"/>
        <v>663.24</v>
      </c>
      <c r="L105" s="21">
        <f t="shared" si="16"/>
        <v>7.511172869643594E-05</v>
      </c>
      <c r="M105" s="21">
        <f t="shared" si="17"/>
        <v>5.2345058626465595E-05</v>
      </c>
      <c r="N105" s="21" t="str">
        <f t="shared" si="18"/>
        <v>HERZELE</v>
      </c>
      <c r="O105" s="21">
        <f t="shared" si="19"/>
        <v>6.471850685443661E-05</v>
      </c>
      <c r="P105" s="21">
        <f t="shared" si="20"/>
        <v>0.001633183426873002</v>
      </c>
      <c r="Q105" s="21">
        <f t="shared" si="21"/>
        <v>24.23518397212595</v>
      </c>
    </row>
    <row r="106" spans="1:17" ht="12.75">
      <c r="A106" s="16">
        <v>30648</v>
      </c>
      <c r="B106" s="10" t="s">
        <v>873</v>
      </c>
      <c r="C106" s="11" t="s">
        <v>874</v>
      </c>
      <c r="D106" s="14">
        <v>0.006822631166797181</v>
      </c>
      <c r="E106" s="28">
        <v>0.1287392325763508</v>
      </c>
      <c r="F106" s="14">
        <f t="shared" si="11"/>
        <v>0.135561863743148</v>
      </c>
      <c r="G106" s="17">
        <v>4.1</v>
      </c>
      <c r="H106" s="20">
        <f t="shared" si="12"/>
        <v>209.1</v>
      </c>
      <c r="I106" s="20">
        <f t="shared" si="13"/>
        <v>3945.5999999999995</v>
      </c>
      <c r="J106" s="20">
        <f t="shared" si="14"/>
        <v>4154.7</v>
      </c>
      <c r="K106" s="20">
        <f t="shared" si="15"/>
        <v>1256.568</v>
      </c>
      <c r="L106" s="21">
        <f t="shared" si="16"/>
        <v>0.0019153490817591164</v>
      </c>
      <c r="M106" s="21">
        <f t="shared" si="17"/>
        <v>0.04302763819095472</v>
      </c>
      <c r="N106" s="21" t="str">
        <f t="shared" si="18"/>
        <v>HEUSDEN-ZOLDER</v>
      </c>
      <c r="O106" s="21">
        <f t="shared" si="19"/>
        <v>0.02068353695600983</v>
      </c>
      <c r="P106" s="21">
        <f t="shared" si="20"/>
        <v>0.003094213304895595</v>
      </c>
      <c r="Q106" s="21">
        <f t="shared" si="21"/>
        <v>-0.8504021187731852</v>
      </c>
    </row>
    <row r="107" spans="1:17" ht="12.75">
      <c r="A107" s="16">
        <v>8228</v>
      </c>
      <c r="B107" s="10" t="s">
        <v>621</v>
      </c>
      <c r="C107" s="11" t="s">
        <v>622</v>
      </c>
      <c r="D107" s="14">
        <v>0.0004982984929508993</v>
      </c>
      <c r="E107" s="28">
        <v>0</v>
      </c>
      <c r="F107" s="14">
        <f t="shared" si="11"/>
        <v>0.0004982984929508993</v>
      </c>
      <c r="G107" s="17">
        <v>3.6</v>
      </c>
      <c r="H107" s="20">
        <f t="shared" si="12"/>
        <v>4.1</v>
      </c>
      <c r="I107" s="20">
        <f t="shared" si="13"/>
        <v>0</v>
      </c>
      <c r="J107" s="20">
        <f t="shared" si="14"/>
        <v>4.1</v>
      </c>
      <c r="K107" s="20">
        <f t="shared" si="15"/>
        <v>296.20799999999997</v>
      </c>
      <c r="L107" s="21">
        <f t="shared" si="16"/>
        <v>3.755586434821797E-05</v>
      </c>
      <c r="M107" s="21">
        <f t="shared" si="17"/>
        <v>0</v>
      </c>
      <c r="N107" s="21" t="str">
        <f t="shared" si="18"/>
        <v>HEUVELLAND</v>
      </c>
      <c r="O107" s="21">
        <f t="shared" si="19"/>
        <v>2.0411221392553082E-05</v>
      </c>
      <c r="P107" s="21">
        <f t="shared" si="20"/>
        <v>0.0007293920700006003</v>
      </c>
      <c r="Q107" s="21">
        <f t="shared" si="21"/>
        <v>34.734856624832595</v>
      </c>
    </row>
    <row r="108" spans="1:17" ht="12.75">
      <c r="A108" s="16">
        <v>6148</v>
      </c>
      <c r="B108" s="10" t="s">
        <v>543</v>
      </c>
      <c r="C108" s="11" t="s">
        <v>544</v>
      </c>
      <c r="D108" s="14">
        <v>0</v>
      </c>
      <c r="E108" s="28">
        <v>0.0007807417046193884</v>
      </c>
      <c r="F108" s="14">
        <f t="shared" si="11"/>
        <v>0.0007807417046193884</v>
      </c>
      <c r="G108" s="17">
        <v>2.7</v>
      </c>
      <c r="H108" s="20">
        <f t="shared" si="12"/>
        <v>0</v>
      </c>
      <c r="I108" s="20">
        <f t="shared" si="13"/>
        <v>4.8</v>
      </c>
      <c r="J108" s="20">
        <f t="shared" si="14"/>
        <v>4.8</v>
      </c>
      <c r="K108" s="20">
        <f t="shared" si="15"/>
        <v>165.996</v>
      </c>
      <c r="L108" s="21">
        <f t="shared" si="16"/>
        <v>0</v>
      </c>
      <c r="M108" s="21">
        <f t="shared" si="17"/>
        <v>5.2345058626465595E-05</v>
      </c>
      <c r="N108" s="21" t="str">
        <f t="shared" si="18"/>
        <v>HOEGAARDEN</v>
      </c>
      <c r="O108" s="21">
        <f t="shared" si="19"/>
        <v>2.389606406933044E-05</v>
      </c>
      <c r="P108" s="21">
        <f t="shared" si="20"/>
        <v>0.0004087538690778766</v>
      </c>
      <c r="Q108" s="21">
        <f t="shared" si="21"/>
        <v>16.105489334642954</v>
      </c>
    </row>
    <row r="109" spans="1:17" ht="12.75">
      <c r="A109" s="16">
        <v>10094</v>
      </c>
      <c r="B109" s="10" t="s">
        <v>469</v>
      </c>
      <c r="C109" s="11" t="s">
        <v>470</v>
      </c>
      <c r="D109" s="14">
        <v>0.012997820487418267</v>
      </c>
      <c r="E109" s="28">
        <v>0.0014265900534971268</v>
      </c>
      <c r="F109" s="14">
        <f t="shared" si="11"/>
        <v>0.014424410540915394</v>
      </c>
      <c r="G109" s="17">
        <v>4.8</v>
      </c>
      <c r="H109" s="20">
        <f t="shared" si="12"/>
        <v>131.2</v>
      </c>
      <c r="I109" s="20">
        <f t="shared" si="13"/>
        <v>14.399999999999999</v>
      </c>
      <c r="J109" s="20">
        <f t="shared" si="14"/>
        <v>145.6</v>
      </c>
      <c r="K109" s="20">
        <f t="shared" si="15"/>
        <v>484.51199999999994</v>
      </c>
      <c r="L109" s="21">
        <f t="shared" si="16"/>
        <v>0.001201787659142975</v>
      </c>
      <c r="M109" s="21">
        <f t="shared" si="17"/>
        <v>0.00015703517587939677</v>
      </c>
      <c r="N109" s="21" t="str">
        <f t="shared" si="18"/>
        <v>HOEILAART</v>
      </c>
      <c r="O109" s="21">
        <f t="shared" si="19"/>
        <v>0.00072484727676969</v>
      </c>
      <c r="P109" s="21">
        <f t="shared" si="20"/>
        <v>0.0011930778730491103</v>
      </c>
      <c r="Q109" s="21">
        <f t="shared" si="21"/>
        <v>0.6459713808488157</v>
      </c>
    </row>
    <row r="110" spans="1:17" ht="12.75">
      <c r="A110" s="16">
        <v>9229</v>
      </c>
      <c r="B110" s="10" t="s">
        <v>911</v>
      </c>
      <c r="C110" s="11" t="s">
        <v>912</v>
      </c>
      <c r="D110" s="14">
        <v>0.0004442518149311951</v>
      </c>
      <c r="E110" s="28">
        <v>0.004680897171957958</v>
      </c>
      <c r="F110" s="14">
        <f t="shared" si="11"/>
        <v>0.005125148986889153</v>
      </c>
      <c r="G110" s="17">
        <v>3.2</v>
      </c>
      <c r="H110" s="20">
        <f t="shared" si="12"/>
        <v>4.1</v>
      </c>
      <c r="I110" s="20">
        <f t="shared" si="13"/>
        <v>43.199999999999996</v>
      </c>
      <c r="J110" s="20">
        <f t="shared" si="14"/>
        <v>47.3</v>
      </c>
      <c r="K110" s="20">
        <f t="shared" si="15"/>
        <v>295.32800000000003</v>
      </c>
      <c r="L110" s="21">
        <f t="shared" si="16"/>
        <v>3.755586434821797E-05</v>
      </c>
      <c r="M110" s="21">
        <f t="shared" si="17"/>
        <v>0.00047110552763819034</v>
      </c>
      <c r="N110" s="21" t="str">
        <f t="shared" si="18"/>
        <v>HOESELT</v>
      </c>
      <c r="O110" s="21">
        <f t="shared" si="19"/>
        <v>0.00023547579801652704</v>
      </c>
      <c r="P110" s="21">
        <f t="shared" si="20"/>
        <v>0.0007272251298045202</v>
      </c>
      <c r="Q110" s="21">
        <f t="shared" si="21"/>
        <v>2.088322179731946</v>
      </c>
    </row>
    <row r="111" spans="1:17" ht="12.75">
      <c r="A111" s="16">
        <v>9059</v>
      </c>
      <c r="B111" s="10" t="s">
        <v>545</v>
      </c>
      <c r="C111" s="11" t="s">
        <v>546</v>
      </c>
      <c r="D111" s="14">
        <v>0.0027155315156198252</v>
      </c>
      <c r="E111" s="28">
        <v>0.0005298598079258196</v>
      </c>
      <c r="F111" s="14">
        <f t="shared" si="11"/>
        <v>0.003245391323545645</v>
      </c>
      <c r="G111" s="17">
        <v>3</v>
      </c>
      <c r="H111" s="20">
        <f t="shared" si="12"/>
        <v>24.599999999999998</v>
      </c>
      <c r="I111" s="20">
        <f t="shared" si="13"/>
        <v>4.8</v>
      </c>
      <c r="J111" s="20">
        <f t="shared" si="14"/>
        <v>29.4</v>
      </c>
      <c r="K111" s="20">
        <f t="shared" si="15"/>
        <v>271.77</v>
      </c>
      <c r="L111" s="21">
        <f t="shared" si="16"/>
        <v>0.0002253351860893078</v>
      </c>
      <c r="M111" s="21">
        <f t="shared" si="17"/>
        <v>5.2345058626465595E-05</v>
      </c>
      <c r="N111" s="21" t="str">
        <f t="shared" si="18"/>
        <v>HOLSBEEK</v>
      </c>
      <c r="O111" s="21">
        <f t="shared" si="19"/>
        <v>0.00014636339242464895</v>
      </c>
      <c r="P111" s="21">
        <f t="shared" si="20"/>
        <v>0.0006692151557826364</v>
      </c>
      <c r="Q111" s="21">
        <f t="shared" si="21"/>
        <v>3.5722850823313816</v>
      </c>
    </row>
    <row r="112" spans="1:17" ht="12.75">
      <c r="A112" s="16">
        <v>9838</v>
      </c>
      <c r="B112" s="10" t="s">
        <v>665</v>
      </c>
      <c r="C112" s="11" t="s">
        <v>666</v>
      </c>
      <c r="D112" s="14">
        <v>0.0008335027444602561</v>
      </c>
      <c r="E112" s="28">
        <v>0.0004879040455377109</v>
      </c>
      <c r="F112" s="14">
        <f t="shared" si="11"/>
        <v>0.001321406789997967</v>
      </c>
      <c r="G112" s="17">
        <v>3.4</v>
      </c>
      <c r="H112" s="20">
        <f t="shared" si="12"/>
        <v>8.2</v>
      </c>
      <c r="I112" s="20">
        <f t="shared" si="13"/>
        <v>4.8</v>
      </c>
      <c r="J112" s="20">
        <f t="shared" si="14"/>
        <v>13</v>
      </c>
      <c r="K112" s="20">
        <f t="shared" si="15"/>
        <v>334.49199999999996</v>
      </c>
      <c r="L112" s="21">
        <f t="shared" si="16"/>
        <v>7.511172869643594E-05</v>
      </c>
      <c r="M112" s="21">
        <f t="shared" si="17"/>
        <v>5.2345058626465595E-05</v>
      </c>
      <c r="N112" s="21" t="str">
        <f t="shared" si="18"/>
        <v>HOOGLEDE</v>
      </c>
      <c r="O112" s="21">
        <f t="shared" si="19"/>
        <v>6.471850685443661E-05</v>
      </c>
      <c r="P112" s="21">
        <f t="shared" si="20"/>
        <v>0.0008236638182582537</v>
      </c>
      <c r="Q112" s="21">
        <f t="shared" si="21"/>
        <v>11.72686683131951</v>
      </c>
    </row>
    <row r="113" spans="1:17" ht="12.75">
      <c r="A113" s="16">
        <v>18512</v>
      </c>
      <c r="B113" s="10" t="s">
        <v>417</v>
      </c>
      <c r="C113" s="11" t="s">
        <v>418</v>
      </c>
      <c r="D113" s="14">
        <v>0.001550345721694036</v>
      </c>
      <c r="E113" s="28">
        <v>0.0018150388936905792</v>
      </c>
      <c r="F113" s="14">
        <f t="shared" si="11"/>
        <v>0.003365384615384615</v>
      </c>
      <c r="G113" s="17">
        <v>5.8</v>
      </c>
      <c r="H113" s="20">
        <f t="shared" si="12"/>
        <v>28.699999999999996</v>
      </c>
      <c r="I113" s="20">
        <f t="shared" si="13"/>
        <v>33.6</v>
      </c>
      <c r="J113" s="20">
        <f t="shared" si="14"/>
        <v>62.3</v>
      </c>
      <c r="K113" s="20">
        <f t="shared" si="15"/>
        <v>1073.696</v>
      </c>
      <c r="L113" s="21">
        <f t="shared" si="16"/>
        <v>0.00026289105043752575</v>
      </c>
      <c r="M113" s="21">
        <f t="shared" si="17"/>
        <v>0.0003664154103852592</v>
      </c>
      <c r="N113" s="21" t="str">
        <f t="shared" si="18"/>
        <v>HOOGSTRATEN</v>
      </c>
      <c r="O113" s="21">
        <f t="shared" si="19"/>
        <v>0.0003101509982331847</v>
      </c>
      <c r="P113" s="21">
        <f t="shared" si="20"/>
        <v>0.0026439034326937983</v>
      </c>
      <c r="Q113" s="21">
        <f t="shared" si="21"/>
        <v>7.524568509387803</v>
      </c>
    </row>
    <row r="114" spans="1:17" ht="12.75">
      <c r="A114" s="16">
        <v>1975</v>
      </c>
      <c r="B114" s="10" t="s">
        <v>817</v>
      </c>
      <c r="C114" s="11" t="s">
        <v>818</v>
      </c>
      <c r="D114" s="14">
        <v>0</v>
      </c>
      <c r="E114" s="28">
        <v>0</v>
      </c>
      <c r="F114" s="14">
        <f t="shared" si="11"/>
        <v>0</v>
      </c>
      <c r="G114" s="17">
        <v>3.8</v>
      </c>
      <c r="H114" s="20">
        <f t="shared" si="12"/>
        <v>0</v>
      </c>
      <c r="I114" s="20">
        <f t="shared" si="13"/>
        <v>0</v>
      </c>
      <c r="J114" s="20">
        <f t="shared" si="14"/>
        <v>0</v>
      </c>
      <c r="K114" s="20">
        <f t="shared" si="15"/>
        <v>75.05</v>
      </c>
      <c r="L114" s="21">
        <f t="shared" si="16"/>
        <v>0</v>
      </c>
      <c r="M114" s="21">
        <f t="shared" si="17"/>
        <v>0</v>
      </c>
      <c r="N114" s="21" t="str">
        <f t="shared" si="18"/>
        <v>HOREBEKE</v>
      </c>
      <c r="O114" s="21">
        <f t="shared" si="19"/>
        <v>0</v>
      </c>
      <c r="P114" s="21">
        <f t="shared" si="20"/>
        <v>0.00018480552467706833</v>
      </c>
      <c r="Q114" s="21" t="e">
        <f t="shared" si="21"/>
        <v>#DIV/0!</v>
      </c>
    </row>
    <row r="115" spans="1:17" ht="12.75">
      <c r="A115" s="16">
        <v>29802</v>
      </c>
      <c r="B115" s="10" t="s">
        <v>895</v>
      </c>
      <c r="C115" s="11" t="s">
        <v>937</v>
      </c>
      <c r="D115" s="14">
        <v>0.04608751090530836</v>
      </c>
      <c r="E115" s="28">
        <v>0.06700221461646869</v>
      </c>
      <c r="F115" s="14">
        <f t="shared" si="11"/>
        <v>0.11308972552177704</v>
      </c>
      <c r="G115" s="17">
        <v>5.3</v>
      </c>
      <c r="H115" s="20">
        <f t="shared" si="12"/>
        <v>1373.4999999999998</v>
      </c>
      <c r="I115" s="20">
        <f t="shared" si="13"/>
        <v>1996.7999999999997</v>
      </c>
      <c r="J115" s="20">
        <f t="shared" si="14"/>
        <v>3370.2999999999993</v>
      </c>
      <c r="K115" s="20">
        <f t="shared" si="15"/>
        <v>1579.506</v>
      </c>
      <c r="L115" s="21">
        <f t="shared" si="16"/>
        <v>0.012581214556653017</v>
      </c>
      <c r="M115" s="21">
        <f t="shared" si="17"/>
        <v>0.021775544388609687</v>
      </c>
      <c r="N115" s="21" t="str">
        <f t="shared" si="18"/>
        <v>HOUTHALEN-HEL.</v>
      </c>
      <c r="O115" s="21">
        <f t="shared" si="19"/>
        <v>0.016778521819346744</v>
      </c>
      <c r="P115" s="21">
        <f t="shared" si="20"/>
        <v>0.003889426183352132</v>
      </c>
      <c r="Q115" s="21">
        <f t="shared" si="21"/>
        <v>-0.7681901763916195</v>
      </c>
    </row>
    <row r="116" spans="1:17" ht="12.75">
      <c r="A116" s="16">
        <v>9007</v>
      </c>
      <c r="B116" s="10" t="s">
        <v>603</v>
      </c>
      <c r="C116" s="11" t="s">
        <v>604</v>
      </c>
      <c r="D116" s="14">
        <v>0.0009104030198734317</v>
      </c>
      <c r="E116" s="28">
        <v>0</v>
      </c>
      <c r="F116" s="14">
        <f t="shared" si="11"/>
        <v>0.0009104030198734317</v>
      </c>
      <c r="G116" s="17">
        <v>3</v>
      </c>
      <c r="H116" s="20">
        <f t="shared" si="12"/>
        <v>8.2</v>
      </c>
      <c r="I116" s="20">
        <f t="shared" si="13"/>
        <v>0</v>
      </c>
      <c r="J116" s="20">
        <f t="shared" si="14"/>
        <v>8.2</v>
      </c>
      <c r="K116" s="20">
        <f t="shared" si="15"/>
        <v>270.21</v>
      </c>
      <c r="L116" s="21">
        <f t="shared" si="16"/>
        <v>7.511172869643594E-05</v>
      </c>
      <c r="M116" s="21">
        <f t="shared" si="17"/>
        <v>0</v>
      </c>
      <c r="N116" s="21" t="str">
        <f t="shared" si="18"/>
        <v>HOUTHULST</v>
      </c>
      <c r="O116" s="21">
        <f t="shared" si="19"/>
        <v>4.0822442785106164E-05</v>
      </c>
      <c r="P116" s="21">
        <f t="shared" si="20"/>
        <v>0.0006653737617986759</v>
      </c>
      <c r="Q116" s="21">
        <f t="shared" si="21"/>
        <v>15.299214755502916</v>
      </c>
    </row>
    <row r="117" spans="1:17" ht="12.75">
      <c r="A117" s="16">
        <v>8177</v>
      </c>
      <c r="B117" s="10" t="s">
        <v>331</v>
      </c>
      <c r="C117" s="11" t="s">
        <v>332</v>
      </c>
      <c r="D117" s="14">
        <v>0.0015042191512779747</v>
      </c>
      <c r="E117" s="28">
        <v>0.000587012351718234</v>
      </c>
      <c r="F117" s="14">
        <f t="shared" si="11"/>
        <v>0.0020912315029962087</v>
      </c>
      <c r="G117" s="17">
        <v>4.1</v>
      </c>
      <c r="H117" s="20">
        <f t="shared" si="12"/>
        <v>12.299999999999999</v>
      </c>
      <c r="I117" s="20">
        <f t="shared" si="13"/>
        <v>4.8</v>
      </c>
      <c r="J117" s="20">
        <f t="shared" si="14"/>
        <v>17.099999999999998</v>
      </c>
      <c r="K117" s="20">
        <f t="shared" si="15"/>
        <v>335.25699999999995</v>
      </c>
      <c r="L117" s="21">
        <f t="shared" si="16"/>
        <v>0.0001126675930446539</v>
      </c>
      <c r="M117" s="21">
        <f t="shared" si="17"/>
        <v>5.2345058626465595E-05</v>
      </c>
      <c r="N117" s="21" t="str">
        <f t="shared" si="18"/>
        <v>HOVE</v>
      </c>
      <c r="O117" s="21">
        <f t="shared" si="19"/>
        <v>8.512972824698968E-05</v>
      </c>
      <c r="P117" s="21">
        <f t="shared" si="20"/>
        <v>0.0008255475787696188</v>
      </c>
      <c r="Q117" s="21">
        <f t="shared" si="21"/>
        <v>8.697523952789211</v>
      </c>
    </row>
    <row r="118" spans="1:17" ht="12.75">
      <c r="A118" s="16">
        <v>9122</v>
      </c>
      <c r="B118" s="10" t="s">
        <v>547</v>
      </c>
      <c r="C118" s="11" t="s">
        <v>548</v>
      </c>
      <c r="D118" s="14">
        <v>0.002696777022582767</v>
      </c>
      <c r="E118" s="28">
        <v>0.000526200394650296</v>
      </c>
      <c r="F118" s="14">
        <f t="shared" si="11"/>
        <v>0.003222977417233063</v>
      </c>
      <c r="G118" s="17">
        <v>2.9</v>
      </c>
      <c r="H118" s="20">
        <f t="shared" si="12"/>
        <v>24.599999999999998</v>
      </c>
      <c r="I118" s="20">
        <f t="shared" si="13"/>
        <v>4.8</v>
      </c>
      <c r="J118" s="20">
        <f t="shared" si="14"/>
        <v>29.4</v>
      </c>
      <c r="K118" s="20">
        <f t="shared" si="15"/>
        <v>264.538</v>
      </c>
      <c r="L118" s="21">
        <f t="shared" si="16"/>
        <v>0.0002253351860893078</v>
      </c>
      <c r="M118" s="21">
        <f t="shared" si="17"/>
        <v>5.2345058626465595E-05</v>
      </c>
      <c r="N118" s="21" t="str">
        <f t="shared" si="18"/>
        <v>HULDENBERG</v>
      </c>
      <c r="O118" s="21">
        <f t="shared" si="19"/>
        <v>0.00014636339242464895</v>
      </c>
      <c r="P118" s="21">
        <f t="shared" si="20"/>
        <v>0.0006514068472621226</v>
      </c>
      <c r="Q118" s="21">
        <f t="shared" si="21"/>
        <v>3.4506132064237374</v>
      </c>
    </row>
    <row r="119" spans="1:17" ht="12.75">
      <c r="A119" s="16">
        <v>9105</v>
      </c>
      <c r="B119" s="10" t="s">
        <v>419</v>
      </c>
      <c r="C119" s="11" t="s">
        <v>420</v>
      </c>
      <c r="D119" s="14">
        <v>0</v>
      </c>
      <c r="E119" s="28">
        <v>0.0005271828665568369</v>
      </c>
      <c r="F119" s="14">
        <f t="shared" si="11"/>
        <v>0.0005271828665568369</v>
      </c>
      <c r="G119" s="17">
        <v>3.6</v>
      </c>
      <c r="H119" s="20">
        <f t="shared" si="12"/>
        <v>0</v>
      </c>
      <c r="I119" s="20">
        <f t="shared" si="13"/>
        <v>4.8</v>
      </c>
      <c r="J119" s="20">
        <f t="shared" si="14"/>
        <v>4.8</v>
      </c>
      <c r="K119" s="20">
        <f t="shared" si="15"/>
        <v>327.78</v>
      </c>
      <c r="L119" s="21">
        <f t="shared" si="16"/>
        <v>0</v>
      </c>
      <c r="M119" s="21">
        <f t="shared" si="17"/>
        <v>5.2345058626465595E-05</v>
      </c>
      <c r="N119" s="21" t="str">
        <f t="shared" si="18"/>
        <v>HULSHOUT</v>
      </c>
      <c r="O119" s="21">
        <f t="shared" si="19"/>
        <v>2.389606406933044E-05</v>
      </c>
      <c r="P119" s="21">
        <f t="shared" si="20"/>
        <v>0.00080713597439906</v>
      </c>
      <c r="Q119" s="21">
        <f t="shared" si="21"/>
        <v>32.77694217998787</v>
      </c>
    </row>
    <row r="120" spans="1:17" ht="12.75">
      <c r="A120" s="16">
        <v>13340</v>
      </c>
      <c r="B120" s="10" t="s">
        <v>655</v>
      </c>
      <c r="C120" s="11" t="s">
        <v>656</v>
      </c>
      <c r="D120" s="14">
        <v>0.0003073463268365817</v>
      </c>
      <c r="E120" s="28">
        <v>0</v>
      </c>
      <c r="F120" s="14">
        <f t="shared" si="11"/>
        <v>0.0003073463268365817</v>
      </c>
      <c r="G120" s="17">
        <v>4.3</v>
      </c>
      <c r="H120" s="20">
        <f t="shared" si="12"/>
        <v>4.1</v>
      </c>
      <c r="I120" s="20">
        <f t="shared" si="13"/>
        <v>0</v>
      </c>
      <c r="J120" s="20">
        <f t="shared" si="14"/>
        <v>4.1</v>
      </c>
      <c r="K120" s="20">
        <f t="shared" si="15"/>
        <v>573.62</v>
      </c>
      <c r="L120" s="21">
        <f t="shared" si="16"/>
        <v>3.755586434821797E-05</v>
      </c>
      <c r="M120" s="21">
        <f t="shared" si="17"/>
        <v>0</v>
      </c>
      <c r="N120" s="21" t="str">
        <f t="shared" si="18"/>
        <v>ICHTEGEM</v>
      </c>
      <c r="O120" s="21">
        <f t="shared" si="19"/>
        <v>2.0411221392553082E-05</v>
      </c>
      <c r="P120" s="21">
        <f t="shared" si="20"/>
        <v>0.0014125002673585601</v>
      </c>
      <c r="Q120" s="21">
        <f t="shared" si="21"/>
        <v>68.2021432815335</v>
      </c>
    </row>
    <row r="121" spans="1:17" ht="12.75">
      <c r="A121" s="16">
        <v>34949</v>
      </c>
      <c r="B121" s="10" t="s">
        <v>611</v>
      </c>
      <c r="C121" s="11" t="s">
        <v>612</v>
      </c>
      <c r="D121" s="14">
        <v>0.0011731380010872987</v>
      </c>
      <c r="E121" s="28">
        <v>0.0013734298549314715</v>
      </c>
      <c r="F121" s="14">
        <f t="shared" si="11"/>
        <v>0.00254656785601877</v>
      </c>
      <c r="G121" s="17">
        <v>6.7</v>
      </c>
      <c r="H121" s="20">
        <f t="shared" si="12"/>
        <v>41</v>
      </c>
      <c r="I121" s="20">
        <f t="shared" si="13"/>
        <v>48</v>
      </c>
      <c r="J121" s="20">
        <f t="shared" si="14"/>
        <v>89</v>
      </c>
      <c r="K121" s="20">
        <f t="shared" si="15"/>
        <v>2341.583</v>
      </c>
      <c r="L121" s="21">
        <f t="shared" si="16"/>
        <v>0.0003755586434821797</v>
      </c>
      <c r="M121" s="21">
        <f t="shared" si="17"/>
        <v>0.0005234505862646559</v>
      </c>
      <c r="N121" s="21" t="str">
        <f t="shared" si="18"/>
        <v>IEPER</v>
      </c>
      <c r="O121" s="21">
        <f t="shared" si="19"/>
        <v>0.00044307285461883526</v>
      </c>
      <c r="P121" s="21">
        <f t="shared" si="20"/>
        <v>0.005765989005861475</v>
      </c>
      <c r="Q121" s="21">
        <f t="shared" si="21"/>
        <v>12.013636348410047</v>
      </c>
    </row>
    <row r="122" spans="1:17" ht="12.75">
      <c r="A122" s="16">
        <v>10618</v>
      </c>
      <c r="B122" s="10" t="s">
        <v>667</v>
      </c>
      <c r="C122" s="11" t="s">
        <v>668</v>
      </c>
      <c r="D122" s="14">
        <v>0.008108871727255603</v>
      </c>
      <c r="E122" s="28">
        <v>0</v>
      </c>
      <c r="F122" s="14">
        <f t="shared" si="11"/>
        <v>0.008108871727255603</v>
      </c>
      <c r="G122" s="17">
        <v>4.6</v>
      </c>
      <c r="H122" s="20">
        <f t="shared" si="12"/>
        <v>86.1</v>
      </c>
      <c r="I122" s="20">
        <f t="shared" si="13"/>
        <v>0</v>
      </c>
      <c r="J122" s="20">
        <f t="shared" si="14"/>
        <v>86.1</v>
      </c>
      <c r="K122" s="20">
        <f t="shared" si="15"/>
        <v>488.42799999999994</v>
      </c>
      <c r="L122" s="21">
        <f t="shared" si="16"/>
        <v>0.0007886731513125773</v>
      </c>
      <c r="M122" s="21">
        <f t="shared" si="17"/>
        <v>0</v>
      </c>
      <c r="N122" s="21" t="str">
        <f t="shared" si="18"/>
        <v>INGELMUNSTER</v>
      </c>
      <c r="O122" s="21">
        <f t="shared" si="19"/>
        <v>0.0004286356492436148</v>
      </c>
      <c r="P122" s="21">
        <f t="shared" si="20"/>
        <v>0.0012027207569216673</v>
      </c>
      <c r="Q122" s="21">
        <f t="shared" si="21"/>
        <v>1.8059279694631787</v>
      </c>
    </row>
    <row r="123" spans="1:17" ht="12.75">
      <c r="A123" s="16">
        <v>26550</v>
      </c>
      <c r="B123" s="10" t="s">
        <v>669</v>
      </c>
      <c r="C123" s="11" t="s">
        <v>670</v>
      </c>
      <c r="D123" s="14">
        <v>0.0013898305084745761</v>
      </c>
      <c r="E123" s="28">
        <v>0.0010847457627118644</v>
      </c>
      <c r="F123" s="14">
        <f t="shared" si="11"/>
        <v>0.0024745762711864405</v>
      </c>
      <c r="G123" s="17">
        <v>5.5</v>
      </c>
      <c r="H123" s="20">
        <f t="shared" si="12"/>
        <v>36.9</v>
      </c>
      <c r="I123" s="20">
        <f t="shared" si="13"/>
        <v>28.8</v>
      </c>
      <c r="J123" s="20">
        <f t="shared" si="14"/>
        <v>65.7</v>
      </c>
      <c r="K123" s="20">
        <f t="shared" si="15"/>
        <v>1460.25</v>
      </c>
      <c r="L123" s="21">
        <f t="shared" si="16"/>
        <v>0.00033800277913396173</v>
      </c>
      <c r="M123" s="21">
        <f t="shared" si="17"/>
        <v>0.0003140703517587936</v>
      </c>
      <c r="N123" s="21" t="str">
        <f t="shared" si="18"/>
        <v>IZEGEM</v>
      </c>
      <c r="O123" s="21">
        <f t="shared" si="19"/>
        <v>0.00032707737694896043</v>
      </c>
      <c r="P123" s="21">
        <f t="shared" si="20"/>
        <v>0.0035957663878706065</v>
      </c>
      <c r="Q123" s="21">
        <f t="shared" si="21"/>
        <v>9.993626099770625</v>
      </c>
    </row>
    <row r="124" spans="1:17" ht="12.75">
      <c r="A124" s="16">
        <v>13657</v>
      </c>
      <c r="B124" s="10" t="s">
        <v>589</v>
      </c>
      <c r="C124" s="11" t="s">
        <v>590</v>
      </c>
      <c r="D124" s="14">
        <v>0</v>
      </c>
      <c r="E124" s="28">
        <v>0</v>
      </c>
      <c r="F124" s="14">
        <f t="shared" si="11"/>
        <v>0</v>
      </c>
      <c r="G124" s="17">
        <v>6.2</v>
      </c>
      <c r="H124" s="20">
        <f t="shared" si="12"/>
        <v>0</v>
      </c>
      <c r="I124" s="20">
        <f t="shared" si="13"/>
        <v>0</v>
      </c>
      <c r="J124" s="20">
        <f t="shared" si="14"/>
        <v>0</v>
      </c>
      <c r="K124" s="20">
        <f t="shared" si="15"/>
        <v>846.734</v>
      </c>
      <c r="L124" s="21">
        <f t="shared" si="16"/>
        <v>0</v>
      </c>
      <c r="M124" s="21">
        <f t="shared" si="17"/>
        <v>0</v>
      </c>
      <c r="N124" s="21" t="str">
        <f t="shared" si="18"/>
        <v>JABBEKE</v>
      </c>
      <c r="O124" s="21">
        <f t="shared" si="19"/>
        <v>0</v>
      </c>
      <c r="P124" s="21">
        <f t="shared" si="20"/>
        <v>0.002085024931804301</v>
      </c>
      <c r="Q124" s="21" t="e">
        <f t="shared" si="21"/>
        <v>#DIV/0!</v>
      </c>
    </row>
    <row r="125" spans="1:17" ht="12.75">
      <c r="A125" s="16">
        <v>17440</v>
      </c>
      <c r="B125" s="10" t="s">
        <v>333</v>
      </c>
      <c r="C125" s="11" t="s">
        <v>334</v>
      </c>
      <c r="D125" s="14">
        <v>0.000705275229357798</v>
      </c>
      <c r="E125" s="28">
        <v>0.0008256880733944953</v>
      </c>
      <c r="F125" s="14">
        <f t="shared" si="11"/>
        <v>0.0015309633027522935</v>
      </c>
      <c r="G125" s="17">
        <v>4.9</v>
      </c>
      <c r="H125" s="20">
        <f t="shared" si="12"/>
        <v>12.299999999999997</v>
      </c>
      <c r="I125" s="20">
        <f t="shared" si="13"/>
        <v>14.399999999999999</v>
      </c>
      <c r="J125" s="20">
        <f t="shared" si="14"/>
        <v>26.699999999999996</v>
      </c>
      <c r="K125" s="20">
        <f t="shared" si="15"/>
        <v>854.56</v>
      </c>
      <c r="L125" s="21">
        <f t="shared" si="16"/>
        <v>0.00011266759304465388</v>
      </c>
      <c r="M125" s="21">
        <f t="shared" si="17"/>
        <v>0.00015703517587939677</v>
      </c>
      <c r="N125" s="21" t="str">
        <f t="shared" si="18"/>
        <v>KALMTHOUT</v>
      </c>
      <c r="O125" s="21">
        <f t="shared" si="19"/>
        <v>0.00013292185638565056</v>
      </c>
      <c r="P125" s="21">
        <f t="shared" si="20"/>
        <v>0.0021042959249571685</v>
      </c>
      <c r="Q125" s="21">
        <f t="shared" si="21"/>
        <v>14.831075356425249</v>
      </c>
    </row>
    <row r="126" spans="1:17" ht="12.75">
      <c r="A126" s="16">
        <v>10937</v>
      </c>
      <c r="B126" s="10" t="s">
        <v>471</v>
      </c>
      <c r="C126" s="11" t="s">
        <v>472</v>
      </c>
      <c r="D126" s="14">
        <v>0.002249245679802505</v>
      </c>
      <c r="E126" s="28">
        <v>0.0013166316174453689</v>
      </c>
      <c r="F126" s="14">
        <f t="shared" si="11"/>
        <v>0.003565877297247874</v>
      </c>
      <c r="G126" s="17">
        <v>4.2</v>
      </c>
      <c r="H126" s="20">
        <f t="shared" si="12"/>
        <v>24.599999999999998</v>
      </c>
      <c r="I126" s="20">
        <f t="shared" si="13"/>
        <v>14.4</v>
      </c>
      <c r="J126" s="20">
        <f t="shared" si="14"/>
        <v>39</v>
      </c>
      <c r="K126" s="20">
        <f t="shared" si="15"/>
        <v>459.35400000000004</v>
      </c>
      <c r="L126" s="21">
        <f t="shared" si="16"/>
        <v>0.0002253351860893078</v>
      </c>
      <c r="M126" s="21">
        <f t="shared" si="17"/>
        <v>0.0001570351758793968</v>
      </c>
      <c r="N126" s="21" t="str">
        <f t="shared" si="18"/>
        <v>KAMPENHOUT</v>
      </c>
      <c r="O126" s="21">
        <f t="shared" si="19"/>
        <v>0.00019415552056330983</v>
      </c>
      <c r="P126" s="21">
        <f t="shared" si="20"/>
        <v>0.0011311280077616263</v>
      </c>
      <c r="Q126" s="21">
        <f t="shared" si="21"/>
        <v>4.825886405289158</v>
      </c>
    </row>
    <row r="127" spans="1:17" ht="12.75">
      <c r="A127" s="16">
        <v>25975</v>
      </c>
      <c r="B127" s="10" t="s">
        <v>335</v>
      </c>
      <c r="C127" s="11" t="s">
        <v>336</v>
      </c>
      <c r="D127" s="14">
        <v>0.00031568816169393646</v>
      </c>
      <c r="E127" s="28">
        <v>0.001478344562078922</v>
      </c>
      <c r="F127" s="14">
        <f t="shared" si="11"/>
        <v>0.0017940327237728584</v>
      </c>
      <c r="G127" s="17">
        <v>4.4</v>
      </c>
      <c r="H127" s="20">
        <f t="shared" si="12"/>
        <v>8.2</v>
      </c>
      <c r="I127" s="20">
        <f t="shared" si="13"/>
        <v>38.4</v>
      </c>
      <c r="J127" s="20">
        <f t="shared" si="14"/>
        <v>46.599999999999994</v>
      </c>
      <c r="K127" s="20">
        <f t="shared" si="15"/>
        <v>1142.9</v>
      </c>
      <c r="L127" s="21">
        <f t="shared" si="16"/>
        <v>7.511172869643594E-05</v>
      </c>
      <c r="M127" s="21">
        <f t="shared" si="17"/>
        <v>0.00041876046901172476</v>
      </c>
      <c r="N127" s="21" t="str">
        <f t="shared" si="18"/>
        <v>KAPELLEN</v>
      </c>
      <c r="O127" s="21">
        <f t="shared" si="19"/>
        <v>0.00023199095533974967</v>
      </c>
      <c r="P127" s="21">
        <f t="shared" si="20"/>
        <v>0.0028143135796591793</v>
      </c>
      <c r="Q127" s="21">
        <f t="shared" si="21"/>
        <v>11.13113492091806</v>
      </c>
    </row>
    <row r="128" spans="1:17" ht="12.75">
      <c r="A128" s="16">
        <v>8872</v>
      </c>
      <c r="B128" s="10" t="s">
        <v>473</v>
      </c>
      <c r="C128" s="11" t="s">
        <v>474</v>
      </c>
      <c r="D128" s="14">
        <v>0.0009242560865644724</v>
      </c>
      <c r="E128" s="28">
        <v>0.0005410279531109107</v>
      </c>
      <c r="F128" s="14">
        <f t="shared" si="11"/>
        <v>0.001465284039675383</v>
      </c>
      <c r="G128" s="17">
        <v>4.7</v>
      </c>
      <c r="H128" s="20">
        <f t="shared" si="12"/>
        <v>8.2</v>
      </c>
      <c r="I128" s="20">
        <f t="shared" si="13"/>
        <v>4.8</v>
      </c>
      <c r="J128" s="20">
        <f t="shared" si="14"/>
        <v>13</v>
      </c>
      <c r="K128" s="20">
        <f t="shared" si="15"/>
        <v>416.98400000000004</v>
      </c>
      <c r="L128" s="21">
        <f t="shared" si="16"/>
        <v>7.511172869643594E-05</v>
      </c>
      <c r="M128" s="21">
        <f t="shared" si="17"/>
        <v>5.2345058626465595E-05</v>
      </c>
      <c r="N128" s="21" t="str">
        <f t="shared" si="18"/>
        <v>KAPELLE-OP-DEN-BOS</v>
      </c>
      <c r="O128" s="21">
        <f t="shared" si="19"/>
        <v>6.471850685443661E-05</v>
      </c>
      <c r="P128" s="21">
        <f t="shared" si="20"/>
        <v>0.001026794762184446</v>
      </c>
      <c r="Q128" s="21">
        <f t="shared" si="21"/>
        <v>14.865550861577962</v>
      </c>
    </row>
    <row r="129" spans="1:17" ht="12.75">
      <c r="A129" s="16">
        <v>6069</v>
      </c>
      <c r="B129" s="10" t="s">
        <v>753</v>
      </c>
      <c r="C129" s="11" t="s">
        <v>754</v>
      </c>
      <c r="D129" s="14">
        <v>0</v>
      </c>
      <c r="E129" s="28">
        <v>0</v>
      </c>
      <c r="F129" s="14">
        <f t="shared" si="11"/>
        <v>0</v>
      </c>
      <c r="G129" s="17">
        <v>4.4</v>
      </c>
      <c r="H129" s="20">
        <f t="shared" si="12"/>
        <v>0</v>
      </c>
      <c r="I129" s="20">
        <f t="shared" si="13"/>
        <v>0</v>
      </c>
      <c r="J129" s="20">
        <f t="shared" si="14"/>
        <v>0</v>
      </c>
      <c r="K129" s="20">
        <f t="shared" si="15"/>
        <v>267.036</v>
      </c>
      <c r="L129" s="21">
        <f t="shared" si="16"/>
        <v>0</v>
      </c>
      <c r="M129" s="21">
        <f t="shared" si="17"/>
        <v>0</v>
      </c>
      <c r="N129" s="21" t="str">
        <f t="shared" si="18"/>
        <v>KAPRIJKE</v>
      </c>
      <c r="O129" s="21">
        <f t="shared" si="19"/>
        <v>0</v>
      </c>
      <c r="P129" s="21">
        <f t="shared" si="20"/>
        <v>0.0006575580025005413</v>
      </c>
      <c r="Q129" s="21" t="e">
        <f t="shared" si="21"/>
        <v>#DIV/0!</v>
      </c>
    </row>
    <row r="130" spans="1:17" ht="12.75">
      <c r="A130" s="16">
        <v>17899</v>
      </c>
      <c r="B130" s="10" t="s">
        <v>421</v>
      </c>
      <c r="C130" s="11" t="s">
        <v>422</v>
      </c>
      <c r="D130" s="14">
        <v>0.0006871892284485167</v>
      </c>
      <c r="E130" s="28">
        <v>0.001609028437342868</v>
      </c>
      <c r="F130" s="14">
        <f aca="true" t="shared" si="22" ref="F130:F193">D130+E130</f>
        <v>0.002296217665791385</v>
      </c>
      <c r="G130" s="17">
        <v>5.5</v>
      </c>
      <c r="H130" s="20">
        <f aca="true" t="shared" si="23" ref="H130:H193">A130*D130</f>
        <v>12.299999999999999</v>
      </c>
      <c r="I130" s="20">
        <f aca="true" t="shared" si="24" ref="I130:I193">A130*E130</f>
        <v>28.799999999999997</v>
      </c>
      <c r="J130" s="20">
        <f aca="true" t="shared" si="25" ref="J130:J193">H130+I130</f>
        <v>41.099999999999994</v>
      </c>
      <c r="K130" s="20">
        <f aca="true" t="shared" si="26" ref="K130:K193">A130*G130/100</f>
        <v>984.445</v>
      </c>
      <c r="L130" s="21">
        <f aca="true" t="shared" si="27" ref="L130:L193">H130/$H$311</f>
        <v>0.0001126675930446539</v>
      </c>
      <c r="M130" s="21">
        <f aca="true" t="shared" si="28" ref="M130:M193">I130/$I$311</f>
        <v>0.00031407035175879354</v>
      </c>
      <c r="N130" s="21" t="str">
        <f aca="true" t="shared" si="29" ref="N130:N193">C130</f>
        <v>KASTERLEE</v>
      </c>
      <c r="O130" s="21">
        <f aca="true" t="shared" si="30" ref="O130:O193">J130/$J$311</f>
        <v>0.00020461004859364187</v>
      </c>
      <c r="P130" s="21">
        <f aca="true" t="shared" si="31" ref="P130:P193">K130/$K$311</f>
        <v>0.0024241289106024856</v>
      </c>
      <c r="Q130" s="21">
        <f aca="true" t="shared" si="32" ref="Q130:Q193">P130/O130-1</f>
        <v>10.847555519703903</v>
      </c>
    </row>
    <row r="131" spans="1:17" ht="12.75">
      <c r="A131" s="16">
        <v>12381</v>
      </c>
      <c r="B131" s="10" t="s">
        <v>549</v>
      </c>
      <c r="C131" s="11" t="s">
        <v>550</v>
      </c>
      <c r="D131" s="14">
        <v>0.00033115257249010575</v>
      </c>
      <c r="E131" s="28">
        <v>0</v>
      </c>
      <c r="F131" s="14">
        <f t="shared" si="22"/>
        <v>0.00033115257249010575</v>
      </c>
      <c r="G131" s="17">
        <v>2.7</v>
      </c>
      <c r="H131" s="20">
        <f t="shared" si="23"/>
        <v>4.1</v>
      </c>
      <c r="I131" s="20">
        <f t="shared" si="24"/>
        <v>0</v>
      </c>
      <c r="J131" s="20">
        <f t="shared" si="25"/>
        <v>4.1</v>
      </c>
      <c r="K131" s="20">
        <f t="shared" si="26"/>
        <v>334.28700000000003</v>
      </c>
      <c r="L131" s="21">
        <f t="shared" si="27"/>
        <v>3.755586434821797E-05</v>
      </c>
      <c r="M131" s="21">
        <f t="shared" si="28"/>
        <v>0</v>
      </c>
      <c r="N131" s="21" t="str">
        <f t="shared" si="29"/>
        <v>KEERBERGEN</v>
      </c>
      <c r="O131" s="21">
        <f t="shared" si="30"/>
        <v>2.0411221392553082E-05</v>
      </c>
      <c r="P131" s="21">
        <f t="shared" si="31"/>
        <v>0.0008231590196898488</v>
      </c>
      <c r="Q131" s="21">
        <f t="shared" si="32"/>
        <v>39.328748772975125</v>
      </c>
    </row>
    <row r="132" spans="1:17" ht="12.75">
      <c r="A132" s="16">
        <v>11997</v>
      </c>
      <c r="B132" s="10" t="s">
        <v>879</v>
      </c>
      <c r="C132" s="11" t="s">
        <v>880</v>
      </c>
      <c r="D132" s="14">
        <v>0.007518546303242476</v>
      </c>
      <c r="E132" s="28">
        <v>0.00040010002500625154</v>
      </c>
      <c r="F132" s="14">
        <f t="shared" si="22"/>
        <v>0.007918646328248728</v>
      </c>
      <c r="G132" s="17">
        <v>2.9</v>
      </c>
      <c r="H132" s="20">
        <f t="shared" si="23"/>
        <v>90.19999999999999</v>
      </c>
      <c r="I132" s="20">
        <f t="shared" si="24"/>
        <v>4.8</v>
      </c>
      <c r="J132" s="20">
        <f t="shared" si="25"/>
        <v>94.99999999999999</v>
      </c>
      <c r="K132" s="20">
        <f t="shared" si="26"/>
        <v>347.91299999999995</v>
      </c>
      <c r="L132" s="21">
        <f t="shared" si="27"/>
        <v>0.0008262290156607952</v>
      </c>
      <c r="M132" s="21">
        <f t="shared" si="28"/>
        <v>5.2345058626465595E-05</v>
      </c>
      <c r="N132" s="21" t="str">
        <f t="shared" si="29"/>
        <v>KINROOI</v>
      </c>
      <c r="O132" s="21">
        <f t="shared" si="30"/>
        <v>0.00047294293470549824</v>
      </c>
      <c r="P132" s="21">
        <f t="shared" si="31"/>
        <v>0.0008567121186805179</v>
      </c>
      <c r="Q132" s="21">
        <f t="shared" si="32"/>
        <v>0.8114492379804614</v>
      </c>
    </row>
    <row r="133" spans="1:17" ht="12.75">
      <c r="A133" s="16">
        <v>6101</v>
      </c>
      <c r="B133" s="10" t="s">
        <v>813</v>
      </c>
      <c r="C133" s="11" t="s">
        <v>814</v>
      </c>
      <c r="D133" s="14">
        <v>0.0006720209801671856</v>
      </c>
      <c r="E133" s="28">
        <v>0</v>
      </c>
      <c r="F133" s="14">
        <f t="shared" si="22"/>
        <v>0.0006720209801671856</v>
      </c>
      <c r="G133" s="17">
        <v>4.6</v>
      </c>
      <c r="H133" s="20">
        <f t="shared" si="23"/>
        <v>4.1</v>
      </c>
      <c r="I133" s="20">
        <f t="shared" si="24"/>
        <v>0</v>
      </c>
      <c r="J133" s="20">
        <f t="shared" si="25"/>
        <v>4.1</v>
      </c>
      <c r="K133" s="20">
        <f t="shared" si="26"/>
        <v>280.64599999999996</v>
      </c>
      <c r="L133" s="21">
        <f t="shared" si="27"/>
        <v>3.755586434821797E-05</v>
      </c>
      <c r="M133" s="21">
        <f t="shared" si="28"/>
        <v>0</v>
      </c>
      <c r="N133" s="21" t="str">
        <f t="shared" si="29"/>
        <v>KLUISBERGEN</v>
      </c>
      <c r="O133" s="21">
        <f t="shared" si="30"/>
        <v>2.0411221392553082E-05</v>
      </c>
      <c r="P133" s="21">
        <f t="shared" si="31"/>
        <v>0.0006910717025785545</v>
      </c>
      <c r="Q133" s="21">
        <f t="shared" si="32"/>
        <v>32.857439948727816</v>
      </c>
    </row>
    <row r="134" spans="1:17" ht="12.75">
      <c r="A134" s="16">
        <v>7848</v>
      </c>
      <c r="B134" s="10" t="s">
        <v>775</v>
      </c>
      <c r="C134" s="11" t="s">
        <v>776</v>
      </c>
      <c r="D134" s="14">
        <v>0.0005224260958205911</v>
      </c>
      <c r="E134" s="28">
        <v>0</v>
      </c>
      <c r="F134" s="14">
        <f t="shared" si="22"/>
        <v>0.0005224260958205911</v>
      </c>
      <c r="G134" s="17">
        <v>3.9</v>
      </c>
      <c r="H134" s="20">
        <f t="shared" si="23"/>
        <v>4.1</v>
      </c>
      <c r="I134" s="20">
        <f t="shared" si="24"/>
        <v>0</v>
      </c>
      <c r="J134" s="20">
        <f t="shared" si="25"/>
        <v>4.1</v>
      </c>
      <c r="K134" s="20">
        <f t="shared" si="26"/>
        <v>306.072</v>
      </c>
      <c r="L134" s="21">
        <f t="shared" si="27"/>
        <v>3.755586434821797E-05</v>
      </c>
      <c r="M134" s="21">
        <f t="shared" si="28"/>
        <v>0</v>
      </c>
      <c r="N134" s="21" t="str">
        <f t="shared" si="29"/>
        <v>KNESSELARE</v>
      </c>
      <c r="O134" s="21">
        <f t="shared" si="30"/>
        <v>2.0411221392553082E-05</v>
      </c>
      <c r="P134" s="21">
        <f t="shared" si="31"/>
        <v>0.0007536814996530268</v>
      </c>
      <c r="Q134" s="21">
        <f t="shared" si="32"/>
        <v>35.92486035784234</v>
      </c>
    </row>
    <row r="135" spans="1:17" ht="12.75">
      <c r="A135" s="16">
        <v>33823</v>
      </c>
      <c r="B135" s="10" t="s">
        <v>599</v>
      </c>
      <c r="C135" s="11" t="s">
        <v>600</v>
      </c>
      <c r="D135" s="14">
        <v>0.007273157318984123</v>
      </c>
      <c r="E135" s="28">
        <v>0.00042574579428199743</v>
      </c>
      <c r="F135" s="14">
        <f t="shared" si="22"/>
        <v>0.0076989031132661204</v>
      </c>
      <c r="G135" s="17">
        <v>10.4</v>
      </c>
      <c r="H135" s="20">
        <f t="shared" si="23"/>
        <v>245.99999999999997</v>
      </c>
      <c r="I135" s="20">
        <f t="shared" si="24"/>
        <v>14.399999999999999</v>
      </c>
      <c r="J135" s="20">
        <f t="shared" si="25"/>
        <v>260.4</v>
      </c>
      <c r="K135" s="20">
        <f t="shared" si="26"/>
        <v>3517.592</v>
      </c>
      <c r="L135" s="21">
        <f t="shared" si="27"/>
        <v>0.002253351860893078</v>
      </c>
      <c r="M135" s="21">
        <f t="shared" si="28"/>
        <v>0.00015703517587939677</v>
      </c>
      <c r="N135" s="21" t="str">
        <f t="shared" si="29"/>
        <v>KNOKKE-HEIST</v>
      </c>
      <c r="O135" s="21">
        <f t="shared" si="30"/>
        <v>0.0012963614757611763</v>
      </c>
      <c r="P135" s="21">
        <f t="shared" si="31"/>
        <v>0.008661831247966132</v>
      </c>
      <c r="Q135" s="21">
        <f t="shared" si="32"/>
        <v>5.681648143609189</v>
      </c>
    </row>
    <row r="136" spans="1:17" ht="12.75">
      <c r="A136" s="16">
        <v>8254</v>
      </c>
      <c r="B136" s="10" t="s">
        <v>605</v>
      </c>
      <c r="C136" s="11" t="s">
        <v>606</v>
      </c>
      <c r="D136" s="14">
        <v>0.0004967288587351587</v>
      </c>
      <c r="E136" s="28">
        <v>0</v>
      </c>
      <c r="F136" s="14">
        <f t="shared" si="22"/>
        <v>0.0004967288587351587</v>
      </c>
      <c r="G136" s="17">
        <v>3.6</v>
      </c>
      <c r="H136" s="20">
        <f t="shared" si="23"/>
        <v>4.1</v>
      </c>
      <c r="I136" s="20">
        <f t="shared" si="24"/>
        <v>0</v>
      </c>
      <c r="J136" s="20">
        <f t="shared" si="25"/>
        <v>4.1</v>
      </c>
      <c r="K136" s="20">
        <f t="shared" si="26"/>
        <v>297.144</v>
      </c>
      <c r="L136" s="21">
        <f t="shared" si="27"/>
        <v>3.755586434821797E-05</v>
      </c>
      <c r="M136" s="21">
        <f t="shared" si="28"/>
        <v>0</v>
      </c>
      <c r="N136" s="21" t="str">
        <f t="shared" si="29"/>
        <v>KOEKELARE</v>
      </c>
      <c r="O136" s="21">
        <f t="shared" si="30"/>
        <v>2.0411221392553082E-05</v>
      </c>
      <c r="P136" s="21">
        <f t="shared" si="31"/>
        <v>0.0007316969063909766</v>
      </c>
      <c r="Q136" s="21">
        <f t="shared" si="32"/>
        <v>34.847776687088995</v>
      </c>
    </row>
    <row r="137" spans="1:17" ht="12.75">
      <c r="A137" s="16">
        <v>21033</v>
      </c>
      <c r="B137" s="10" t="s">
        <v>703</v>
      </c>
      <c r="C137" s="11" t="s">
        <v>704</v>
      </c>
      <c r="D137" s="14">
        <v>0.0009746588693957114</v>
      </c>
      <c r="E137" s="28">
        <v>0.0002282128084438739</v>
      </c>
      <c r="F137" s="14">
        <f t="shared" si="22"/>
        <v>0.0012028716778395853</v>
      </c>
      <c r="G137" s="17">
        <v>7.5</v>
      </c>
      <c r="H137" s="20">
        <f t="shared" si="23"/>
        <v>20.5</v>
      </c>
      <c r="I137" s="20">
        <f t="shared" si="24"/>
        <v>4.8</v>
      </c>
      <c r="J137" s="20">
        <f t="shared" si="25"/>
        <v>25.3</v>
      </c>
      <c r="K137" s="20">
        <f t="shared" si="26"/>
        <v>1577.475</v>
      </c>
      <c r="L137" s="21">
        <f t="shared" si="27"/>
        <v>0.00018777932174108986</v>
      </c>
      <c r="M137" s="21">
        <f t="shared" si="28"/>
        <v>5.2345058626465595E-05</v>
      </c>
      <c r="N137" s="21" t="str">
        <f t="shared" si="29"/>
        <v>KOKSIJDE</v>
      </c>
      <c r="O137" s="21">
        <f t="shared" si="30"/>
        <v>0.00012595217103209588</v>
      </c>
      <c r="P137" s="21">
        <f t="shared" si="31"/>
        <v>0.0038844249838768602</v>
      </c>
      <c r="Q137" s="21">
        <f t="shared" si="32"/>
        <v>29.840476603511725</v>
      </c>
    </row>
    <row r="138" spans="1:17" ht="12.75">
      <c r="A138" s="16">
        <v>20246</v>
      </c>
      <c r="B138" s="10" t="s">
        <v>337</v>
      </c>
      <c r="C138" s="11" t="s">
        <v>338</v>
      </c>
      <c r="D138" s="14">
        <v>0.020048404623135434</v>
      </c>
      <c r="E138" s="28">
        <v>0.000711251605255359</v>
      </c>
      <c r="F138" s="14">
        <f t="shared" si="22"/>
        <v>0.020759656228390794</v>
      </c>
      <c r="G138" s="17">
        <v>6.8</v>
      </c>
      <c r="H138" s="20">
        <f t="shared" si="23"/>
        <v>405.90000000000003</v>
      </c>
      <c r="I138" s="20">
        <f t="shared" si="24"/>
        <v>14.399999999999999</v>
      </c>
      <c r="J138" s="20">
        <f t="shared" si="25"/>
        <v>420.3</v>
      </c>
      <c r="K138" s="20">
        <f t="shared" si="26"/>
        <v>1376.7279999999998</v>
      </c>
      <c r="L138" s="21">
        <f t="shared" si="27"/>
        <v>0.003718030570473579</v>
      </c>
      <c r="M138" s="21">
        <f t="shared" si="28"/>
        <v>0.00015703517587939677</v>
      </c>
      <c r="N138" s="21" t="str">
        <f t="shared" si="29"/>
        <v>KONTICH</v>
      </c>
      <c r="O138" s="21">
        <f t="shared" si="30"/>
        <v>0.0020923991100707468</v>
      </c>
      <c r="P138" s="21">
        <f t="shared" si="31"/>
        <v>0.003390099138942184</v>
      </c>
      <c r="Q138" s="21">
        <f t="shared" si="32"/>
        <v>0.6201971806552529</v>
      </c>
    </row>
    <row r="139" spans="1:17" ht="12.75">
      <c r="A139" s="16">
        <v>12056</v>
      </c>
      <c r="B139" s="10" t="s">
        <v>607</v>
      </c>
      <c r="C139" s="11" t="s">
        <v>608</v>
      </c>
      <c r="D139" s="14">
        <v>0.00034007962840079626</v>
      </c>
      <c r="E139" s="28">
        <v>0</v>
      </c>
      <c r="F139" s="14">
        <f t="shared" si="22"/>
        <v>0.00034007962840079626</v>
      </c>
      <c r="G139" s="17">
        <v>3</v>
      </c>
      <c r="H139" s="20">
        <f t="shared" si="23"/>
        <v>4.1</v>
      </c>
      <c r="I139" s="20">
        <f t="shared" si="24"/>
        <v>0</v>
      </c>
      <c r="J139" s="20">
        <f t="shared" si="25"/>
        <v>4.1</v>
      </c>
      <c r="K139" s="20">
        <f t="shared" si="26"/>
        <v>361.68</v>
      </c>
      <c r="L139" s="21">
        <f t="shared" si="27"/>
        <v>3.755586434821797E-05</v>
      </c>
      <c r="M139" s="21">
        <f t="shared" si="28"/>
        <v>0</v>
      </c>
      <c r="N139" s="21" t="str">
        <f t="shared" si="29"/>
        <v>KORTEMARK</v>
      </c>
      <c r="O139" s="21">
        <f t="shared" si="30"/>
        <v>2.0411221392553082E-05</v>
      </c>
      <c r="P139" s="21">
        <f t="shared" si="31"/>
        <v>0.0008906124205889684</v>
      </c>
      <c r="Q139" s="21">
        <f t="shared" si="32"/>
        <v>42.633470210357096</v>
      </c>
    </row>
    <row r="140" spans="1:17" ht="12.75">
      <c r="A140" s="16">
        <v>7488</v>
      </c>
      <c r="B140" s="10" t="s">
        <v>551</v>
      </c>
      <c r="C140" s="11" t="s">
        <v>552</v>
      </c>
      <c r="D140" s="14">
        <v>0.001642628205128205</v>
      </c>
      <c r="E140" s="28">
        <v>0.001923076923076923</v>
      </c>
      <c r="F140" s="14">
        <f t="shared" si="22"/>
        <v>0.0035657051282051277</v>
      </c>
      <c r="G140" s="17">
        <v>2</v>
      </c>
      <c r="H140" s="20">
        <f t="shared" si="23"/>
        <v>12.299999999999999</v>
      </c>
      <c r="I140" s="20">
        <f t="shared" si="24"/>
        <v>14.399999999999999</v>
      </c>
      <c r="J140" s="20">
        <f t="shared" si="25"/>
        <v>26.699999999999996</v>
      </c>
      <c r="K140" s="20">
        <f t="shared" si="26"/>
        <v>149.76</v>
      </c>
      <c r="L140" s="21">
        <f t="shared" si="27"/>
        <v>0.0001126675930446539</v>
      </c>
      <c r="M140" s="21">
        <f t="shared" si="28"/>
        <v>0.00015703517587939677</v>
      </c>
      <c r="N140" s="21" t="str">
        <f t="shared" si="29"/>
        <v>KORTENAKEN</v>
      </c>
      <c r="O140" s="21">
        <f t="shared" si="30"/>
        <v>0.00013292185638565056</v>
      </c>
      <c r="P140" s="21">
        <f t="shared" si="31"/>
        <v>0.00036877382246019655</v>
      </c>
      <c r="Q140" s="21">
        <f t="shared" si="32"/>
        <v>1.7743655745392308</v>
      </c>
    </row>
    <row r="141" spans="1:17" ht="12.75">
      <c r="A141" s="16">
        <v>18134</v>
      </c>
      <c r="B141" s="10" t="s">
        <v>553</v>
      </c>
      <c r="C141" s="11" t="s">
        <v>554</v>
      </c>
      <c r="D141" s="14">
        <v>0.0004521892577478769</v>
      </c>
      <c r="E141" s="28">
        <v>0.00264696150876806</v>
      </c>
      <c r="F141" s="14">
        <f t="shared" si="22"/>
        <v>0.003099150766515937</v>
      </c>
      <c r="G141" s="17">
        <v>4.3</v>
      </c>
      <c r="H141" s="20">
        <f t="shared" si="23"/>
        <v>8.2</v>
      </c>
      <c r="I141" s="20">
        <f t="shared" si="24"/>
        <v>48</v>
      </c>
      <c r="J141" s="20">
        <f t="shared" si="25"/>
        <v>56.2</v>
      </c>
      <c r="K141" s="20">
        <f t="shared" si="26"/>
        <v>779.762</v>
      </c>
      <c r="L141" s="21">
        <f t="shared" si="27"/>
        <v>7.511172869643594E-05</v>
      </c>
      <c r="M141" s="21">
        <f t="shared" si="28"/>
        <v>0.0005234505862646559</v>
      </c>
      <c r="N141" s="21" t="str">
        <f t="shared" si="29"/>
        <v>KORTENBERG</v>
      </c>
      <c r="O141" s="21">
        <f t="shared" si="30"/>
        <v>0.0002797830834784106</v>
      </c>
      <c r="P141" s="21">
        <f t="shared" si="31"/>
        <v>0.0019201109331544325</v>
      </c>
      <c r="Q141" s="21">
        <f t="shared" si="32"/>
        <v>5.862855714086079</v>
      </c>
    </row>
    <row r="142" spans="1:17" ht="12.75">
      <c r="A142" s="16">
        <v>8083</v>
      </c>
      <c r="B142" s="10" t="s">
        <v>913</v>
      </c>
      <c r="C142" s="11" t="s">
        <v>914</v>
      </c>
      <c r="D142" s="14">
        <v>0.004565136706668316</v>
      </c>
      <c r="E142" s="28">
        <v>0.001187677842385253</v>
      </c>
      <c r="F142" s="14">
        <f t="shared" si="22"/>
        <v>0.005752814549053568</v>
      </c>
      <c r="G142" s="17">
        <v>3.8</v>
      </c>
      <c r="H142" s="20">
        <f t="shared" si="23"/>
        <v>36.9</v>
      </c>
      <c r="I142" s="20">
        <f t="shared" si="24"/>
        <v>9.6</v>
      </c>
      <c r="J142" s="20">
        <f t="shared" si="25"/>
        <v>46.5</v>
      </c>
      <c r="K142" s="20">
        <f t="shared" si="26"/>
        <v>307.154</v>
      </c>
      <c r="L142" s="21">
        <f t="shared" si="27"/>
        <v>0.00033800277913396173</v>
      </c>
      <c r="M142" s="21">
        <f t="shared" si="28"/>
        <v>0.00010469011725293119</v>
      </c>
      <c r="N142" s="21" t="str">
        <f t="shared" si="29"/>
        <v>KORTESSEM</v>
      </c>
      <c r="O142" s="21">
        <f t="shared" si="30"/>
        <v>0.00023149312067163866</v>
      </c>
      <c r="P142" s="21">
        <f t="shared" si="31"/>
        <v>0.000756345851121389</v>
      </c>
      <c r="Q142" s="21">
        <f t="shared" si="32"/>
        <v>2.2672497952724373</v>
      </c>
    </row>
    <row r="143" spans="1:17" ht="12.75">
      <c r="A143" s="16">
        <v>73625</v>
      </c>
      <c r="B143" s="10" t="s">
        <v>635</v>
      </c>
      <c r="C143" s="11" t="s">
        <v>636</v>
      </c>
      <c r="D143" s="14">
        <v>0.03335687606112054</v>
      </c>
      <c r="E143" s="28">
        <v>0.004368081494057725</v>
      </c>
      <c r="F143" s="14">
        <f t="shared" si="22"/>
        <v>0.03772495755517827</v>
      </c>
      <c r="G143" s="17">
        <v>8.8</v>
      </c>
      <c r="H143" s="20">
        <f t="shared" si="23"/>
        <v>2455.8999999999996</v>
      </c>
      <c r="I143" s="20">
        <f t="shared" si="24"/>
        <v>321.59999999999997</v>
      </c>
      <c r="J143" s="20">
        <f t="shared" si="25"/>
        <v>2777.4999999999995</v>
      </c>
      <c r="K143" s="20">
        <f t="shared" si="26"/>
        <v>6479</v>
      </c>
      <c r="L143" s="21">
        <f t="shared" si="27"/>
        <v>0.02249596274458256</v>
      </c>
      <c r="M143" s="21">
        <f t="shared" si="28"/>
        <v>0.0035071189279731944</v>
      </c>
      <c r="N143" s="21" t="str">
        <f t="shared" si="29"/>
        <v>KORTRIJK</v>
      </c>
      <c r="O143" s="21">
        <f t="shared" si="30"/>
        <v>0.013827357906784436</v>
      </c>
      <c r="P143" s="21">
        <f t="shared" si="31"/>
        <v>0.015954097193640583</v>
      </c>
      <c r="Q143" s="21">
        <f t="shared" si="32"/>
        <v>0.15380662749842156</v>
      </c>
    </row>
    <row r="144" spans="1:17" ht="12.75">
      <c r="A144" s="16">
        <v>12994</v>
      </c>
      <c r="B144" s="10" t="s">
        <v>507</v>
      </c>
      <c r="C144" s="11" t="s">
        <v>508</v>
      </c>
      <c r="D144" s="14">
        <v>0.007888256118208403</v>
      </c>
      <c r="E144" s="28">
        <v>0.00997383407726643</v>
      </c>
      <c r="F144" s="14">
        <f t="shared" si="22"/>
        <v>0.017862090195474835</v>
      </c>
      <c r="G144" s="17">
        <v>5.1</v>
      </c>
      <c r="H144" s="20">
        <f t="shared" si="23"/>
        <v>102.49999999999999</v>
      </c>
      <c r="I144" s="20">
        <f t="shared" si="24"/>
        <v>129.6</v>
      </c>
      <c r="J144" s="20">
        <f t="shared" si="25"/>
        <v>232.09999999999997</v>
      </c>
      <c r="K144" s="20">
        <f t="shared" si="26"/>
        <v>662.694</v>
      </c>
      <c r="L144" s="21">
        <f t="shared" si="27"/>
        <v>0.0009388966087054492</v>
      </c>
      <c r="M144" s="21">
        <f t="shared" si="28"/>
        <v>0.001413316582914571</v>
      </c>
      <c r="N144" s="21" t="str">
        <f t="shared" si="29"/>
        <v>KRAAINEM</v>
      </c>
      <c r="O144" s="21">
        <f t="shared" si="30"/>
        <v>0.0011554742646857489</v>
      </c>
      <c r="P144" s="21">
        <f t="shared" si="31"/>
        <v>0.0016318389389786158</v>
      </c>
      <c r="Q144" s="21">
        <f t="shared" si="32"/>
        <v>0.4122676625969013</v>
      </c>
    </row>
    <row r="145" spans="1:17" ht="12.75">
      <c r="A145" s="16">
        <v>15005</v>
      </c>
      <c r="B145" s="10" t="s">
        <v>827</v>
      </c>
      <c r="C145" s="11" t="s">
        <v>828</v>
      </c>
      <c r="D145" s="14">
        <v>0.00109296901032989</v>
      </c>
      <c r="E145" s="28">
        <v>0.010236587804065311</v>
      </c>
      <c r="F145" s="14">
        <f t="shared" si="22"/>
        <v>0.011329556814395202</v>
      </c>
      <c r="G145" s="17">
        <v>6.7</v>
      </c>
      <c r="H145" s="20">
        <f t="shared" si="23"/>
        <v>16.4</v>
      </c>
      <c r="I145" s="20">
        <f t="shared" si="24"/>
        <v>153.6</v>
      </c>
      <c r="J145" s="20">
        <f t="shared" si="25"/>
        <v>170</v>
      </c>
      <c r="K145" s="20">
        <f t="shared" si="26"/>
        <v>1005.335</v>
      </c>
      <c r="L145" s="21">
        <f t="shared" si="27"/>
        <v>0.00015022345739287187</v>
      </c>
      <c r="M145" s="21">
        <f t="shared" si="28"/>
        <v>0.001675041876046899</v>
      </c>
      <c r="N145" s="21" t="str">
        <f t="shared" si="29"/>
        <v>KRUIBEKE</v>
      </c>
      <c r="O145" s="21">
        <f t="shared" si="30"/>
        <v>0.0008463189357887865</v>
      </c>
      <c r="P145" s="21">
        <f t="shared" si="31"/>
        <v>0.0024755691159389806</v>
      </c>
      <c r="Q145" s="21">
        <f t="shared" si="32"/>
        <v>1.9251018868338328</v>
      </c>
    </row>
    <row r="146" spans="1:17" ht="12.75">
      <c r="A146" s="16">
        <v>8057</v>
      </c>
      <c r="B146" s="10" t="s">
        <v>803</v>
      </c>
      <c r="C146" s="11" t="s">
        <v>804</v>
      </c>
      <c r="D146" s="14">
        <v>0.0010177485416408092</v>
      </c>
      <c r="E146" s="28">
        <v>0.0005957552438873029</v>
      </c>
      <c r="F146" s="14">
        <f t="shared" si="22"/>
        <v>0.0016135037855281122</v>
      </c>
      <c r="G146" s="17">
        <v>4.1</v>
      </c>
      <c r="H146" s="20">
        <f t="shared" si="23"/>
        <v>8.2</v>
      </c>
      <c r="I146" s="20">
        <f t="shared" si="24"/>
        <v>4.8</v>
      </c>
      <c r="J146" s="20">
        <f t="shared" si="25"/>
        <v>13</v>
      </c>
      <c r="K146" s="20">
        <f t="shared" si="26"/>
        <v>330.337</v>
      </c>
      <c r="L146" s="21">
        <f t="shared" si="27"/>
        <v>7.511172869643594E-05</v>
      </c>
      <c r="M146" s="21">
        <f t="shared" si="28"/>
        <v>5.2345058626465595E-05</v>
      </c>
      <c r="N146" s="21" t="str">
        <f t="shared" si="29"/>
        <v>KRUISHOUTEM</v>
      </c>
      <c r="O146" s="21">
        <f t="shared" si="30"/>
        <v>6.471850685443661E-05</v>
      </c>
      <c r="P146" s="21">
        <f t="shared" si="31"/>
        <v>0.0008134324131278977</v>
      </c>
      <c r="Q146" s="21">
        <f t="shared" si="32"/>
        <v>11.56877596013535</v>
      </c>
    </row>
    <row r="147" spans="1:17" ht="12.75">
      <c r="A147" s="16">
        <v>12516</v>
      </c>
      <c r="B147" s="10" t="s">
        <v>637</v>
      </c>
      <c r="C147" s="11" t="s">
        <v>638</v>
      </c>
      <c r="D147" s="14">
        <v>0.014085969958453178</v>
      </c>
      <c r="E147" s="28">
        <v>0.0007670182166826462</v>
      </c>
      <c r="F147" s="14">
        <f t="shared" si="22"/>
        <v>0.014852988175135824</v>
      </c>
      <c r="G147" s="17">
        <v>4.8</v>
      </c>
      <c r="H147" s="20">
        <f t="shared" si="23"/>
        <v>176.29999999999998</v>
      </c>
      <c r="I147" s="20">
        <f t="shared" si="24"/>
        <v>9.6</v>
      </c>
      <c r="J147" s="20">
        <f t="shared" si="25"/>
        <v>185.89999999999998</v>
      </c>
      <c r="K147" s="20">
        <f t="shared" si="26"/>
        <v>600.7679999999999</v>
      </c>
      <c r="L147" s="21">
        <f t="shared" si="27"/>
        <v>0.0016149021669733725</v>
      </c>
      <c r="M147" s="21">
        <f t="shared" si="28"/>
        <v>0.00010469011725293119</v>
      </c>
      <c r="N147" s="21" t="str">
        <f t="shared" si="29"/>
        <v>KUURNE</v>
      </c>
      <c r="O147" s="21">
        <f t="shared" si="30"/>
        <v>0.0009254746480184434</v>
      </c>
      <c r="P147" s="21">
        <f t="shared" si="31"/>
        <v>0.0014793503724076346</v>
      </c>
      <c r="Q147" s="21">
        <f t="shared" si="32"/>
        <v>0.5984774683726974</v>
      </c>
    </row>
    <row r="148" spans="1:17" ht="12.75">
      <c r="A148" s="16">
        <v>14867</v>
      </c>
      <c r="B148" s="10" t="s">
        <v>449</v>
      </c>
      <c r="C148" s="11" t="s">
        <v>450</v>
      </c>
      <c r="D148" s="14">
        <v>0.00193044998991054</v>
      </c>
      <c r="E148" s="28">
        <v>0.002582901728660792</v>
      </c>
      <c r="F148" s="14">
        <f t="shared" si="22"/>
        <v>0.004513351718571332</v>
      </c>
      <c r="G148" s="17">
        <v>3.2</v>
      </c>
      <c r="H148" s="20">
        <f t="shared" si="23"/>
        <v>28.699999999999996</v>
      </c>
      <c r="I148" s="20">
        <f t="shared" si="24"/>
        <v>38.4</v>
      </c>
      <c r="J148" s="20">
        <f t="shared" si="25"/>
        <v>67.1</v>
      </c>
      <c r="K148" s="20">
        <f t="shared" si="26"/>
        <v>475.744</v>
      </c>
      <c r="L148" s="21">
        <f t="shared" si="27"/>
        <v>0.00026289105043752575</v>
      </c>
      <c r="M148" s="21">
        <f t="shared" si="28"/>
        <v>0.00041876046901172476</v>
      </c>
      <c r="N148" s="21" t="str">
        <f t="shared" si="29"/>
        <v>LAAKDAL</v>
      </c>
      <c r="O148" s="21">
        <f t="shared" si="30"/>
        <v>0.0003340470623025151</v>
      </c>
      <c r="P148" s="21">
        <f t="shared" si="31"/>
        <v>0.0011714872689136202</v>
      </c>
      <c r="Q148" s="21">
        <f t="shared" si="32"/>
        <v>2.5069527653942187</v>
      </c>
    </row>
    <row r="149" spans="1:17" ht="12.75">
      <c r="A149" s="16">
        <v>11595</v>
      </c>
      <c r="B149" s="10" t="s">
        <v>737</v>
      </c>
      <c r="C149" s="11" t="s">
        <v>738</v>
      </c>
      <c r="D149" s="14">
        <v>0</v>
      </c>
      <c r="E149" s="28">
        <v>0.0016558861578266494</v>
      </c>
      <c r="F149" s="14">
        <f t="shared" si="22"/>
        <v>0.0016558861578266494</v>
      </c>
      <c r="G149" s="17">
        <v>5.5</v>
      </c>
      <c r="H149" s="20">
        <f t="shared" si="23"/>
        <v>0</v>
      </c>
      <c r="I149" s="20">
        <f t="shared" si="24"/>
        <v>19.2</v>
      </c>
      <c r="J149" s="20">
        <f t="shared" si="25"/>
        <v>19.2</v>
      </c>
      <c r="K149" s="20">
        <f t="shared" si="26"/>
        <v>637.725</v>
      </c>
      <c r="L149" s="21">
        <f t="shared" si="27"/>
        <v>0</v>
      </c>
      <c r="M149" s="21">
        <f t="shared" si="28"/>
        <v>0.00020938023450586238</v>
      </c>
      <c r="N149" s="21" t="str">
        <f t="shared" si="29"/>
        <v>LAARNE</v>
      </c>
      <c r="O149" s="21">
        <f t="shared" si="30"/>
        <v>9.558425627732176E-05</v>
      </c>
      <c r="P149" s="21">
        <f t="shared" si="31"/>
        <v>0.001570354473346881</v>
      </c>
      <c r="Q149" s="21">
        <f t="shared" si="32"/>
        <v>15.42900760550733</v>
      </c>
    </row>
    <row r="150" spans="1:17" ht="12.75">
      <c r="A150" s="16">
        <v>24451</v>
      </c>
      <c r="B150" s="10" t="s">
        <v>915</v>
      </c>
      <c r="C150" s="11" t="s">
        <v>916</v>
      </c>
      <c r="D150" s="14">
        <v>0.004024375281174593</v>
      </c>
      <c r="E150" s="28">
        <v>0.0023557318719070793</v>
      </c>
      <c r="F150" s="14">
        <f t="shared" si="22"/>
        <v>0.006380107153081673</v>
      </c>
      <c r="G150" s="17">
        <v>5.3</v>
      </c>
      <c r="H150" s="20">
        <f t="shared" si="23"/>
        <v>98.39999999999998</v>
      </c>
      <c r="I150" s="20">
        <f t="shared" si="24"/>
        <v>57.599999999999994</v>
      </c>
      <c r="J150" s="20">
        <f t="shared" si="25"/>
        <v>155.99999999999997</v>
      </c>
      <c r="K150" s="20">
        <f t="shared" si="26"/>
        <v>1295.903</v>
      </c>
      <c r="L150" s="21">
        <f t="shared" si="27"/>
        <v>0.0009013407443572311</v>
      </c>
      <c r="M150" s="21">
        <f t="shared" si="28"/>
        <v>0.0006281407035175871</v>
      </c>
      <c r="N150" s="21" t="str">
        <f t="shared" si="29"/>
        <v>LANAKEN</v>
      </c>
      <c r="O150" s="21">
        <f t="shared" si="30"/>
        <v>0.0007766220822532392</v>
      </c>
      <c r="P150" s="21">
        <f t="shared" si="31"/>
        <v>0.0031910730692283396</v>
      </c>
      <c r="Q150" s="21">
        <f t="shared" si="32"/>
        <v>3.108913643003782</v>
      </c>
    </row>
    <row r="151" spans="1:17" ht="12.75">
      <c r="A151" s="16">
        <v>14569</v>
      </c>
      <c r="B151" s="10" t="s">
        <v>555</v>
      </c>
      <c r="C151" s="11" t="s">
        <v>556</v>
      </c>
      <c r="D151" s="14">
        <v>0.003939872331663119</v>
      </c>
      <c r="E151" s="28">
        <v>0.0006589333516370375</v>
      </c>
      <c r="F151" s="14">
        <f t="shared" si="22"/>
        <v>0.004598805683300157</v>
      </c>
      <c r="G151" s="17">
        <v>4.5</v>
      </c>
      <c r="H151" s="20">
        <f t="shared" si="23"/>
        <v>57.399999999999984</v>
      </c>
      <c r="I151" s="20">
        <f t="shared" si="24"/>
        <v>9.6</v>
      </c>
      <c r="J151" s="20">
        <f t="shared" si="25"/>
        <v>66.99999999999999</v>
      </c>
      <c r="K151" s="20">
        <f t="shared" si="26"/>
        <v>655.605</v>
      </c>
      <c r="L151" s="21">
        <f t="shared" si="27"/>
        <v>0.0005257821008750514</v>
      </c>
      <c r="M151" s="21">
        <f t="shared" si="28"/>
        <v>0.00010469011725293119</v>
      </c>
      <c r="N151" s="21" t="str">
        <f t="shared" si="29"/>
        <v>LANDEN</v>
      </c>
      <c r="O151" s="21">
        <f t="shared" si="30"/>
        <v>0.000333549227634404</v>
      </c>
      <c r="P151" s="21">
        <f t="shared" si="31"/>
        <v>0.0016143827582399653</v>
      </c>
      <c r="Q151" s="21">
        <f t="shared" si="32"/>
        <v>3.840013480737107</v>
      </c>
    </row>
    <row r="152" spans="1:17" ht="12.75">
      <c r="A152" s="16">
        <v>7757</v>
      </c>
      <c r="B152" s="10" t="s">
        <v>623</v>
      </c>
      <c r="C152" s="11" t="s">
        <v>624</v>
      </c>
      <c r="D152" s="14">
        <v>0</v>
      </c>
      <c r="E152" s="28">
        <v>0</v>
      </c>
      <c r="F152" s="14">
        <f t="shared" si="22"/>
        <v>0</v>
      </c>
      <c r="G152" s="17">
        <v>3.3</v>
      </c>
      <c r="H152" s="20">
        <f t="shared" si="23"/>
        <v>0</v>
      </c>
      <c r="I152" s="20">
        <f t="shared" si="24"/>
        <v>0</v>
      </c>
      <c r="J152" s="20">
        <f t="shared" si="25"/>
        <v>0</v>
      </c>
      <c r="K152" s="20">
        <f t="shared" si="26"/>
        <v>255.981</v>
      </c>
      <c r="L152" s="21">
        <f t="shared" si="27"/>
        <v>0</v>
      </c>
      <c r="M152" s="21">
        <f t="shared" si="28"/>
        <v>0</v>
      </c>
      <c r="N152" s="21" t="str">
        <f t="shared" si="29"/>
        <v>LANGEMARK-POELKAPELLE</v>
      </c>
      <c r="O152" s="21">
        <f t="shared" si="30"/>
        <v>0</v>
      </c>
      <c r="P152" s="21">
        <f t="shared" si="31"/>
        <v>0.0006303358162872835</v>
      </c>
      <c r="Q152" s="21" t="e">
        <f t="shared" si="32"/>
        <v>#DIV/0!</v>
      </c>
    </row>
    <row r="153" spans="1:17" ht="12.75">
      <c r="A153" s="16">
        <v>17471</v>
      </c>
      <c r="B153" s="10" t="s">
        <v>739</v>
      </c>
      <c r="C153" s="11" t="s">
        <v>740</v>
      </c>
      <c r="D153" s="14">
        <v>0.007509587316123861</v>
      </c>
      <c r="E153" s="28">
        <v>0.0008242229981111556</v>
      </c>
      <c r="F153" s="14">
        <f t="shared" si="22"/>
        <v>0.008333810314235017</v>
      </c>
      <c r="G153" s="17">
        <v>5.3</v>
      </c>
      <c r="H153" s="20">
        <f t="shared" si="23"/>
        <v>131.2</v>
      </c>
      <c r="I153" s="20">
        <f t="shared" si="24"/>
        <v>14.399999999999999</v>
      </c>
      <c r="J153" s="20">
        <f t="shared" si="25"/>
        <v>145.6</v>
      </c>
      <c r="K153" s="20">
        <f t="shared" si="26"/>
        <v>925.9630000000001</v>
      </c>
      <c r="L153" s="21">
        <f t="shared" si="27"/>
        <v>0.001201787659142975</v>
      </c>
      <c r="M153" s="21">
        <f t="shared" si="28"/>
        <v>0.00015703517587939677</v>
      </c>
      <c r="N153" s="21" t="str">
        <f t="shared" si="29"/>
        <v>LEBBEKE</v>
      </c>
      <c r="O153" s="21">
        <f t="shared" si="30"/>
        <v>0.00072484727676969</v>
      </c>
      <c r="P153" s="21">
        <f t="shared" si="31"/>
        <v>0.0022801209599807096</v>
      </c>
      <c r="Q153" s="21">
        <f t="shared" si="32"/>
        <v>2.145657068813388</v>
      </c>
    </row>
    <row r="154" spans="1:17" ht="12.75">
      <c r="A154" s="16">
        <v>16967</v>
      </c>
      <c r="B154" s="10" t="s">
        <v>719</v>
      </c>
      <c r="C154" s="11" t="s">
        <v>720</v>
      </c>
      <c r="D154" s="14">
        <v>0</v>
      </c>
      <c r="E154" s="28">
        <v>0.0005658042081687982</v>
      </c>
      <c r="F154" s="14">
        <f t="shared" si="22"/>
        <v>0.0005658042081687982</v>
      </c>
      <c r="G154" s="17">
        <v>4.4</v>
      </c>
      <c r="H154" s="20">
        <f t="shared" si="23"/>
        <v>0</v>
      </c>
      <c r="I154" s="20">
        <f t="shared" si="24"/>
        <v>9.6</v>
      </c>
      <c r="J154" s="20">
        <f t="shared" si="25"/>
        <v>9.6</v>
      </c>
      <c r="K154" s="20">
        <f t="shared" si="26"/>
        <v>746.548</v>
      </c>
      <c r="L154" s="21">
        <f t="shared" si="27"/>
        <v>0</v>
      </c>
      <c r="M154" s="21">
        <f t="shared" si="28"/>
        <v>0.00010469011725293119</v>
      </c>
      <c r="N154" s="21" t="str">
        <f t="shared" si="29"/>
        <v>LEDE</v>
      </c>
      <c r="O154" s="21">
        <f t="shared" si="30"/>
        <v>4.779212813866088E-05</v>
      </c>
      <c r="P154" s="21">
        <f t="shared" si="31"/>
        <v>0.0018383237153446505</v>
      </c>
      <c r="Q154" s="21">
        <f t="shared" si="32"/>
        <v>37.464989673844634</v>
      </c>
    </row>
    <row r="155" spans="1:17" ht="12.75">
      <c r="A155" s="16">
        <v>9264</v>
      </c>
      <c r="B155" s="10" t="s">
        <v>671</v>
      </c>
      <c r="C155" s="11" t="s">
        <v>672</v>
      </c>
      <c r="D155" s="14">
        <v>0.00044257340241796194</v>
      </c>
      <c r="E155" s="28">
        <v>0.0005181347150259067</v>
      </c>
      <c r="F155" s="14">
        <f t="shared" si="22"/>
        <v>0.0009607081174438687</v>
      </c>
      <c r="G155" s="17">
        <v>2.5</v>
      </c>
      <c r="H155" s="20">
        <f t="shared" si="23"/>
        <v>4.1</v>
      </c>
      <c r="I155" s="20">
        <f t="shared" si="24"/>
        <v>4.8</v>
      </c>
      <c r="J155" s="20">
        <f t="shared" si="25"/>
        <v>8.899999999999999</v>
      </c>
      <c r="K155" s="20">
        <f t="shared" si="26"/>
        <v>231.6</v>
      </c>
      <c r="L155" s="21">
        <f t="shared" si="27"/>
        <v>3.755586434821797E-05</v>
      </c>
      <c r="M155" s="21">
        <f t="shared" si="28"/>
        <v>5.2345058626465595E-05</v>
      </c>
      <c r="N155" s="21" t="str">
        <f t="shared" si="29"/>
        <v>LEDEGEM</v>
      </c>
      <c r="O155" s="21">
        <f t="shared" si="30"/>
        <v>4.4307285461883516E-05</v>
      </c>
      <c r="P155" s="21">
        <f t="shared" si="31"/>
        <v>0.0005702992606956566</v>
      </c>
      <c r="Q155" s="21">
        <f t="shared" si="32"/>
        <v>11.871455670338262</v>
      </c>
    </row>
    <row r="156" spans="1:17" ht="12.75">
      <c r="A156" s="16">
        <v>5416</v>
      </c>
      <c r="B156" s="10" t="s">
        <v>639</v>
      </c>
      <c r="C156" s="11" t="s">
        <v>640</v>
      </c>
      <c r="D156" s="14">
        <v>0.0015140324963072377</v>
      </c>
      <c r="E156" s="28">
        <v>0</v>
      </c>
      <c r="F156" s="14">
        <f t="shared" si="22"/>
        <v>0.0015140324963072377</v>
      </c>
      <c r="G156" s="17">
        <v>3.2</v>
      </c>
      <c r="H156" s="20">
        <f t="shared" si="23"/>
        <v>8.2</v>
      </c>
      <c r="I156" s="20">
        <f t="shared" si="24"/>
        <v>0</v>
      </c>
      <c r="J156" s="20">
        <f t="shared" si="25"/>
        <v>8.2</v>
      </c>
      <c r="K156" s="20">
        <f t="shared" si="26"/>
        <v>173.312</v>
      </c>
      <c r="L156" s="21">
        <f t="shared" si="27"/>
        <v>7.511172869643594E-05</v>
      </c>
      <c r="M156" s="21">
        <f t="shared" si="28"/>
        <v>0</v>
      </c>
      <c r="N156" s="21" t="str">
        <f t="shared" si="29"/>
        <v>LENDELEDE</v>
      </c>
      <c r="O156" s="21">
        <f t="shared" si="30"/>
        <v>4.0822442785106164E-05</v>
      </c>
      <c r="P156" s="21">
        <f t="shared" si="31"/>
        <v>0.00042676902188983437</v>
      </c>
      <c r="Q156" s="21">
        <f t="shared" si="32"/>
        <v>9.454274481720594</v>
      </c>
    </row>
    <row r="157" spans="1:17" ht="12.75">
      <c r="A157" s="16">
        <v>8762</v>
      </c>
      <c r="B157" s="10" t="s">
        <v>517</v>
      </c>
      <c r="C157" s="11" t="s">
        <v>518</v>
      </c>
      <c r="D157" s="14">
        <v>0.0004679296964163433</v>
      </c>
      <c r="E157" s="28">
        <v>0.0005478201323898653</v>
      </c>
      <c r="F157" s="14">
        <f t="shared" si="22"/>
        <v>0.0010157498288062086</v>
      </c>
      <c r="G157" s="17">
        <v>4</v>
      </c>
      <c r="H157" s="20">
        <f t="shared" si="23"/>
        <v>4.1</v>
      </c>
      <c r="I157" s="20">
        <f t="shared" si="24"/>
        <v>4.8</v>
      </c>
      <c r="J157" s="20">
        <f t="shared" si="25"/>
        <v>8.899999999999999</v>
      </c>
      <c r="K157" s="20">
        <f t="shared" si="26"/>
        <v>350.48</v>
      </c>
      <c r="L157" s="21">
        <f t="shared" si="27"/>
        <v>3.755586434821797E-05</v>
      </c>
      <c r="M157" s="21">
        <f t="shared" si="28"/>
        <v>5.2345058626465595E-05</v>
      </c>
      <c r="N157" s="21" t="str">
        <f t="shared" si="29"/>
        <v>LENNIK</v>
      </c>
      <c r="O157" s="21">
        <f t="shared" si="30"/>
        <v>4.4307285461883516E-05</v>
      </c>
      <c r="P157" s="21">
        <f t="shared" si="31"/>
        <v>0.0008630331817297657</v>
      </c>
      <c r="Q157" s="21">
        <f t="shared" si="32"/>
        <v>18.478358304577522</v>
      </c>
    </row>
    <row r="158" spans="1:17" ht="12.75">
      <c r="A158" s="16">
        <v>14247</v>
      </c>
      <c r="B158" s="10" t="s">
        <v>855</v>
      </c>
      <c r="C158" s="11" t="s">
        <v>856</v>
      </c>
      <c r="D158" s="14">
        <v>0.002877798834842423</v>
      </c>
      <c r="E158" s="28">
        <v>0.07378395451674037</v>
      </c>
      <c r="F158" s="14">
        <f t="shared" si="22"/>
        <v>0.07666175335158279</v>
      </c>
      <c r="G158" s="17">
        <v>6.7</v>
      </c>
      <c r="H158" s="20">
        <f t="shared" si="23"/>
        <v>41</v>
      </c>
      <c r="I158" s="20">
        <f t="shared" si="24"/>
        <v>1051.2</v>
      </c>
      <c r="J158" s="20">
        <f t="shared" si="25"/>
        <v>1092.2</v>
      </c>
      <c r="K158" s="20">
        <f t="shared" si="26"/>
        <v>954.5490000000001</v>
      </c>
      <c r="L158" s="21">
        <f t="shared" si="27"/>
        <v>0.0003755586434821797</v>
      </c>
      <c r="M158" s="21">
        <f t="shared" si="28"/>
        <v>0.011463567839195965</v>
      </c>
      <c r="N158" s="21" t="str">
        <f t="shared" si="29"/>
        <v>LEOPOLDSBURG</v>
      </c>
      <c r="O158" s="21">
        <f t="shared" si="30"/>
        <v>0.005437350245108897</v>
      </c>
      <c r="P158" s="21">
        <f t="shared" si="31"/>
        <v>0.0023505120423047425</v>
      </c>
      <c r="Q158" s="21">
        <f t="shared" si="32"/>
        <v>-0.5677100174999546</v>
      </c>
    </row>
    <row r="159" spans="1:17" ht="12.75">
      <c r="A159" s="16">
        <v>89910</v>
      </c>
      <c r="B159" s="10" t="s">
        <v>557</v>
      </c>
      <c r="C159" s="11" t="s">
        <v>558</v>
      </c>
      <c r="D159" s="14">
        <v>0.019927705483261036</v>
      </c>
      <c r="E159" s="28">
        <v>0.00795462128795462</v>
      </c>
      <c r="F159" s="14">
        <f t="shared" si="22"/>
        <v>0.027882326771215656</v>
      </c>
      <c r="G159" s="17">
        <v>10.8</v>
      </c>
      <c r="H159" s="20">
        <f t="shared" si="23"/>
        <v>1791.6999999999998</v>
      </c>
      <c r="I159" s="20">
        <f t="shared" si="24"/>
        <v>715.1999999999999</v>
      </c>
      <c r="J159" s="20">
        <f t="shared" si="25"/>
        <v>2506.8999999999996</v>
      </c>
      <c r="K159" s="20">
        <f t="shared" si="26"/>
        <v>9710.28</v>
      </c>
      <c r="L159" s="21">
        <f t="shared" si="27"/>
        <v>0.01641191272017125</v>
      </c>
      <c r="M159" s="21">
        <f t="shared" si="28"/>
        <v>0.007799413735343373</v>
      </c>
      <c r="N159" s="21" t="str">
        <f t="shared" si="29"/>
        <v>LEUVEN</v>
      </c>
      <c r="O159" s="21">
        <f t="shared" si="30"/>
        <v>0.012480217294875933</v>
      </c>
      <c r="P159" s="21">
        <f t="shared" si="31"/>
        <v>0.023910904599083852</v>
      </c>
      <c r="Q159" s="21">
        <f t="shared" si="32"/>
        <v>0.915904509843837</v>
      </c>
    </row>
    <row r="160" spans="1:17" ht="12.75">
      <c r="A160" s="16">
        <v>8354</v>
      </c>
      <c r="B160" s="10" t="s">
        <v>673</v>
      </c>
      <c r="C160" s="11" t="s">
        <v>674</v>
      </c>
      <c r="D160" s="14">
        <v>0</v>
      </c>
      <c r="E160" s="28">
        <v>0.0005745750538664112</v>
      </c>
      <c r="F160" s="14">
        <f t="shared" si="22"/>
        <v>0.0005745750538664112</v>
      </c>
      <c r="G160" s="17">
        <v>3.4</v>
      </c>
      <c r="H160" s="20">
        <f t="shared" si="23"/>
        <v>0</v>
      </c>
      <c r="I160" s="20">
        <f t="shared" si="24"/>
        <v>4.8</v>
      </c>
      <c r="J160" s="20">
        <f t="shared" si="25"/>
        <v>4.8</v>
      </c>
      <c r="K160" s="20">
        <f t="shared" si="26"/>
        <v>284.036</v>
      </c>
      <c r="L160" s="21">
        <f t="shared" si="27"/>
        <v>0</v>
      </c>
      <c r="M160" s="21">
        <f t="shared" si="28"/>
        <v>5.2345058626465595E-05</v>
      </c>
      <c r="N160" s="21" t="str">
        <f t="shared" si="29"/>
        <v>LICHTERVELDE</v>
      </c>
      <c r="O160" s="21">
        <f t="shared" si="30"/>
        <v>2.389606406933044E-05</v>
      </c>
      <c r="P160" s="21">
        <f t="shared" si="31"/>
        <v>0.0006994193471975454</v>
      </c>
      <c r="Q160" s="21">
        <f t="shared" si="32"/>
        <v>28.269227985340887</v>
      </c>
    </row>
    <row r="161" spans="1:17" ht="12.75">
      <c r="A161" s="16">
        <v>11932</v>
      </c>
      <c r="B161" s="10" t="s">
        <v>475</v>
      </c>
      <c r="C161" s="11" t="s">
        <v>476</v>
      </c>
      <c r="D161" s="14">
        <v>0.0024052966811934293</v>
      </c>
      <c r="E161" s="28">
        <v>0.0008045591686221924</v>
      </c>
      <c r="F161" s="14">
        <f t="shared" si="22"/>
        <v>0.0032098558498156217</v>
      </c>
      <c r="G161" s="17">
        <v>5.3</v>
      </c>
      <c r="H161" s="20">
        <f t="shared" si="23"/>
        <v>28.7</v>
      </c>
      <c r="I161" s="20">
        <f t="shared" si="24"/>
        <v>9.6</v>
      </c>
      <c r="J161" s="20">
        <f t="shared" si="25"/>
        <v>38.3</v>
      </c>
      <c r="K161" s="20">
        <f t="shared" si="26"/>
        <v>632.396</v>
      </c>
      <c r="L161" s="21">
        <f t="shared" si="27"/>
        <v>0.0002628910504375258</v>
      </c>
      <c r="M161" s="21">
        <f t="shared" si="28"/>
        <v>0.00010469011725293119</v>
      </c>
      <c r="N161" s="21" t="str">
        <f t="shared" si="29"/>
        <v>LIEDEKERKE</v>
      </c>
      <c r="O161" s="21">
        <f t="shared" si="30"/>
        <v>0.00019067067788653246</v>
      </c>
      <c r="P161" s="21">
        <f t="shared" si="31"/>
        <v>0.0015572321730003905</v>
      </c>
      <c r="Q161" s="21">
        <f t="shared" si="32"/>
        <v>7.167129787659823</v>
      </c>
    </row>
    <row r="162" spans="1:17" ht="12.75">
      <c r="A162" s="16">
        <v>32947</v>
      </c>
      <c r="B162" s="10" t="s">
        <v>381</v>
      </c>
      <c r="C162" s="11" t="s">
        <v>382</v>
      </c>
      <c r="D162" s="14">
        <v>0.018417458342185934</v>
      </c>
      <c r="E162" s="28">
        <v>0.03860746046681033</v>
      </c>
      <c r="F162" s="14">
        <f t="shared" si="22"/>
        <v>0.05702491880899627</v>
      </c>
      <c r="G162" s="17">
        <v>6.6</v>
      </c>
      <c r="H162" s="20">
        <f t="shared" si="23"/>
        <v>606.8</v>
      </c>
      <c r="I162" s="20">
        <f t="shared" si="24"/>
        <v>1272</v>
      </c>
      <c r="J162" s="20">
        <f t="shared" si="25"/>
        <v>1878.8</v>
      </c>
      <c r="K162" s="20">
        <f t="shared" si="26"/>
        <v>2174.502</v>
      </c>
      <c r="L162" s="21">
        <f t="shared" si="27"/>
        <v>0.005558267923536259</v>
      </c>
      <c r="M162" s="21">
        <f t="shared" si="28"/>
        <v>0.013871440536013383</v>
      </c>
      <c r="N162" s="21" t="str">
        <f t="shared" si="29"/>
        <v>LIER</v>
      </c>
      <c r="O162" s="21">
        <f t="shared" si="30"/>
        <v>0.009353317744470423</v>
      </c>
      <c r="P162" s="21">
        <f t="shared" si="31"/>
        <v>0.005354563398019113</v>
      </c>
      <c r="Q162" s="21">
        <f t="shared" si="32"/>
        <v>-0.42752255998309574</v>
      </c>
    </row>
    <row r="163" spans="1:17" ht="12.75">
      <c r="A163" s="16">
        <v>6426</v>
      </c>
      <c r="B163" s="10" t="s">
        <v>819</v>
      </c>
      <c r="C163" s="11" t="s">
        <v>820</v>
      </c>
      <c r="D163" s="14">
        <v>0</v>
      </c>
      <c r="E163" s="28">
        <v>0.004481792717086834</v>
      </c>
      <c r="F163" s="14">
        <f t="shared" si="22"/>
        <v>0.004481792717086834</v>
      </c>
      <c r="G163" s="17">
        <v>3.7</v>
      </c>
      <c r="H163" s="20">
        <f t="shared" si="23"/>
        <v>0</v>
      </c>
      <c r="I163" s="20">
        <f t="shared" si="24"/>
        <v>28.799999999999997</v>
      </c>
      <c r="J163" s="20">
        <f t="shared" si="25"/>
        <v>28.799999999999997</v>
      </c>
      <c r="K163" s="20">
        <f t="shared" si="26"/>
        <v>237.762</v>
      </c>
      <c r="L163" s="21">
        <f t="shared" si="27"/>
        <v>0</v>
      </c>
      <c r="M163" s="21">
        <f t="shared" si="28"/>
        <v>0.00031407035175879354</v>
      </c>
      <c r="N163" s="21" t="str">
        <f t="shared" si="29"/>
        <v>LIERDE</v>
      </c>
      <c r="O163" s="21">
        <f t="shared" si="30"/>
        <v>0.00014337638441598263</v>
      </c>
      <c r="P163" s="21">
        <f t="shared" si="31"/>
        <v>0.0005854727669323001</v>
      </c>
      <c r="Q163" s="21">
        <f t="shared" si="32"/>
        <v>3.083467227306058</v>
      </c>
    </row>
    <row r="164" spans="1:17" ht="12.75">
      <c r="A164" s="16">
        <v>15389</v>
      </c>
      <c r="B164" s="10" t="s">
        <v>423</v>
      </c>
      <c r="C164" s="11" t="s">
        <v>424</v>
      </c>
      <c r="D164" s="14">
        <v>0.002397816622262655</v>
      </c>
      <c r="E164" s="28">
        <v>0</v>
      </c>
      <c r="F164" s="14">
        <f t="shared" si="22"/>
        <v>0.002397816622262655</v>
      </c>
      <c r="G164" s="17">
        <v>5.5</v>
      </c>
      <c r="H164" s="20">
        <f t="shared" si="23"/>
        <v>36.9</v>
      </c>
      <c r="I164" s="20">
        <f t="shared" si="24"/>
        <v>0</v>
      </c>
      <c r="J164" s="20">
        <f t="shared" si="25"/>
        <v>36.9</v>
      </c>
      <c r="K164" s="20">
        <f t="shared" si="26"/>
        <v>846.395</v>
      </c>
      <c r="L164" s="21">
        <f t="shared" si="27"/>
        <v>0.00033800277913396173</v>
      </c>
      <c r="M164" s="21">
        <f t="shared" si="28"/>
        <v>0</v>
      </c>
      <c r="N164" s="21" t="str">
        <f t="shared" si="29"/>
        <v>LILLE</v>
      </c>
      <c r="O164" s="21">
        <f t="shared" si="30"/>
        <v>0.00018370099253297776</v>
      </c>
      <c r="P164" s="21">
        <f t="shared" si="31"/>
        <v>0.0020841901673424017</v>
      </c>
      <c r="Q164" s="21">
        <f t="shared" si="32"/>
        <v>10.34555746599056</v>
      </c>
    </row>
    <row r="165" spans="1:17" ht="12.75">
      <c r="A165" s="16">
        <v>4758</v>
      </c>
      <c r="B165" s="10" t="s">
        <v>509</v>
      </c>
      <c r="C165" s="11" t="s">
        <v>510</v>
      </c>
      <c r="D165" s="14">
        <v>0</v>
      </c>
      <c r="E165" s="28">
        <v>0</v>
      </c>
      <c r="F165" s="14">
        <f t="shared" si="22"/>
        <v>0</v>
      </c>
      <c r="G165" s="17">
        <v>5.6</v>
      </c>
      <c r="H165" s="20">
        <f t="shared" si="23"/>
        <v>0</v>
      </c>
      <c r="I165" s="20">
        <f t="shared" si="24"/>
        <v>0</v>
      </c>
      <c r="J165" s="20">
        <f t="shared" si="25"/>
        <v>0</v>
      </c>
      <c r="K165" s="20">
        <f t="shared" si="26"/>
        <v>266.448</v>
      </c>
      <c r="L165" s="21">
        <f t="shared" si="27"/>
        <v>0</v>
      </c>
      <c r="M165" s="21">
        <f t="shared" si="28"/>
        <v>0</v>
      </c>
      <c r="N165" s="21" t="str">
        <f t="shared" si="29"/>
        <v>LINKEBEEK</v>
      </c>
      <c r="O165" s="21">
        <f t="shared" si="30"/>
        <v>0</v>
      </c>
      <c r="P165" s="21">
        <f t="shared" si="31"/>
        <v>0.0006561100924604331</v>
      </c>
      <c r="Q165" s="21" t="e">
        <f t="shared" si="32"/>
        <v>#DIV/0!</v>
      </c>
    </row>
    <row r="166" spans="1:17" ht="12.75">
      <c r="A166" s="16">
        <v>7979</v>
      </c>
      <c r="B166" s="10" t="s">
        <v>339</v>
      </c>
      <c r="C166" s="11" t="s">
        <v>340</v>
      </c>
      <c r="D166" s="14">
        <v>0.0030830931194385258</v>
      </c>
      <c r="E166" s="28">
        <v>0</v>
      </c>
      <c r="F166" s="14">
        <f t="shared" si="22"/>
        <v>0.0030830931194385258</v>
      </c>
      <c r="G166" s="17">
        <v>3.3</v>
      </c>
      <c r="H166" s="20">
        <f t="shared" si="23"/>
        <v>24.599999999999998</v>
      </c>
      <c r="I166" s="20">
        <f t="shared" si="24"/>
        <v>0</v>
      </c>
      <c r="J166" s="20">
        <f t="shared" si="25"/>
        <v>24.599999999999998</v>
      </c>
      <c r="K166" s="20">
        <f t="shared" si="26"/>
        <v>263.30699999999996</v>
      </c>
      <c r="L166" s="21">
        <f t="shared" si="27"/>
        <v>0.0002253351860893078</v>
      </c>
      <c r="M166" s="21">
        <f t="shared" si="28"/>
        <v>0</v>
      </c>
      <c r="N166" s="21" t="str">
        <f t="shared" si="29"/>
        <v>LINT</v>
      </c>
      <c r="O166" s="21">
        <f t="shared" si="30"/>
        <v>0.0001224673283553185</v>
      </c>
      <c r="P166" s="21">
        <f t="shared" si="31"/>
        <v>0.0006483755934196513</v>
      </c>
      <c r="Q166" s="21">
        <f t="shared" si="32"/>
        <v>4.294274008644148</v>
      </c>
    </row>
    <row r="167" spans="1:17" ht="12.75">
      <c r="A167" s="16">
        <v>7020</v>
      </c>
      <c r="B167" s="10" t="s">
        <v>573</v>
      </c>
      <c r="C167" s="11" t="s">
        <v>574</v>
      </c>
      <c r="D167" s="14">
        <v>0.000584045584045584</v>
      </c>
      <c r="E167" s="28">
        <v>0</v>
      </c>
      <c r="F167" s="14">
        <f t="shared" si="22"/>
        <v>0.000584045584045584</v>
      </c>
      <c r="G167" s="17">
        <v>2.2</v>
      </c>
      <c r="H167" s="20">
        <f t="shared" si="23"/>
        <v>4.1</v>
      </c>
      <c r="I167" s="20">
        <f t="shared" si="24"/>
        <v>0</v>
      </c>
      <c r="J167" s="20">
        <f t="shared" si="25"/>
        <v>4.1</v>
      </c>
      <c r="K167" s="20">
        <f t="shared" si="26"/>
        <v>154.44000000000003</v>
      </c>
      <c r="L167" s="21">
        <f t="shared" si="27"/>
        <v>3.755586434821797E-05</v>
      </c>
      <c r="M167" s="21">
        <f t="shared" si="28"/>
        <v>0</v>
      </c>
      <c r="N167" s="21" t="str">
        <f t="shared" si="29"/>
        <v>LINTER</v>
      </c>
      <c r="O167" s="21">
        <f t="shared" si="30"/>
        <v>2.0411221392553082E-05</v>
      </c>
      <c r="P167" s="21">
        <f t="shared" si="31"/>
        <v>0.0003802980044120778</v>
      </c>
      <c r="Q167" s="21">
        <f t="shared" si="32"/>
        <v>17.63181027230577</v>
      </c>
    </row>
    <row r="168" spans="1:17" ht="12.75">
      <c r="A168" s="16">
        <v>19924</v>
      </c>
      <c r="B168" s="10" t="s">
        <v>777</v>
      </c>
      <c r="C168" s="11" t="s">
        <v>778</v>
      </c>
      <c r="D168" s="14">
        <v>0.00020578197149166832</v>
      </c>
      <c r="E168" s="28">
        <v>0.0019273238305561131</v>
      </c>
      <c r="F168" s="14">
        <f t="shared" si="22"/>
        <v>0.0021331058020477816</v>
      </c>
      <c r="G168" s="17">
        <v>4.4</v>
      </c>
      <c r="H168" s="20">
        <f t="shared" si="23"/>
        <v>4.1</v>
      </c>
      <c r="I168" s="20">
        <f t="shared" si="24"/>
        <v>38.4</v>
      </c>
      <c r="J168" s="20">
        <f t="shared" si="25"/>
        <v>42.5</v>
      </c>
      <c r="K168" s="20">
        <f t="shared" si="26"/>
        <v>876.6560000000001</v>
      </c>
      <c r="L168" s="21">
        <f t="shared" si="27"/>
        <v>3.755586434821797E-05</v>
      </c>
      <c r="M168" s="21">
        <f t="shared" si="28"/>
        <v>0.00041876046901172476</v>
      </c>
      <c r="N168" s="21" t="str">
        <f t="shared" si="29"/>
        <v>LOCHRISTI</v>
      </c>
      <c r="O168" s="21">
        <f t="shared" si="30"/>
        <v>0.00021157973394719663</v>
      </c>
      <c r="P168" s="21">
        <f t="shared" si="31"/>
        <v>0.0021587058233351105</v>
      </c>
      <c r="Q168" s="21">
        <f t="shared" si="32"/>
        <v>9.202800537946857</v>
      </c>
    </row>
    <row r="169" spans="1:17" ht="12.75">
      <c r="A169" s="16">
        <v>37515</v>
      </c>
      <c r="B169" s="10" t="s">
        <v>829</v>
      </c>
      <c r="C169" s="11" t="s">
        <v>830</v>
      </c>
      <c r="D169" s="14">
        <v>0.10153005464480873</v>
      </c>
      <c r="E169" s="28">
        <v>0.060775689724110356</v>
      </c>
      <c r="F169" s="14">
        <f t="shared" si="22"/>
        <v>0.1623057443689191</v>
      </c>
      <c r="G169" s="17">
        <v>8</v>
      </c>
      <c r="H169" s="20">
        <f t="shared" si="23"/>
        <v>3808.8999999999996</v>
      </c>
      <c r="I169" s="20">
        <f t="shared" si="24"/>
        <v>2280</v>
      </c>
      <c r="J169" s="20">
        <f t="shared" si="25"/>
        <v>6088.9</v>
      </c>
      <c r="K169" s="20">
        <f t="shared" si="26"/>
        <v>3001.2</v>
      </c>
      <c r="L169" s="21">
        <f t="shared" si="27"/>
        <v>0.03488939797949449</v>
      </c>
      <c r="M169" s="21">
        <f t="shared" si="28"/>
        <v>0.02486390284757116</v>
      </c>
      <c r="N169" s="21" t="str">
        <f t="shared" si="29"/>
        <v>LOKEREN</v>
      </c>
      <c r="O169" s="21">
        <f t="shared" si="30"/>
        <v>0.030312655106613774</v>
      </c>
      <c r="P169" s="21">
        <f t="shared" si="31"/>
        <v>0.0073902510414499325</v>
      </c>
      <c r="Q169" s="21">
        <f t="shared" si="32"/>
        <v>-0.7561991512964666</v>
      </c>
    </row>
    <row r="170" spans="1:17" ht="12.75">
      <c r="A170" s="16">
        <v>31616</v>
      </c>
      <c r="B170" s="10" t="s">
        <v>881</v>
      </c>
      <c r="C170" s="11" t="s">
        <v>882</v>
      </c>
      <c r="D170" s="14">
        <v>0.002074898785425101</v>
      </c>
      <c r="E170" s="28">
        <v>0.017611336032388663</v>
      </c>
      <c r="F170" s="14">
        <f t="shared" si="22"/>
        <v>0.019686234817813765</v>
      </c>
      <c r="G170" s="17">
        <v>7.4</v>
      </c>
      <c r="H170" s="20">
        <f t="shared" si="23"/>
        <v>65.6</v>
      </c>
      <c r="I170" s="20">
        <f t="shared" si="24"/>
        <v>556.8</v>
      </c>
      <c r="J170" s="20">
        <f t="shared" si="25"/>
        <v>622.4</v>
      </c>
      <c r="K170" s="20">
        <f t="shared" si="26"/>
        <v>2339.5840000000003</v>
      </c>
      <c r="L170" s="21">
        <f t="shared" si="27"/>
        <v>0.0006008938295714875</v>
      </c>
      <c r="M170" s="21">
        <f t="shared" si="28"/>
        <v>0.006072026800670009</v>
      </c>
      <c r="N170" s="21" t="str">
        <f t="shared" si="29"/>
        <v>LOMMEL</v>
      </c>
      <c r="O170" s="21">
        <f t="shared" si="30"/>
        <v>0.0030985229743231806</v>
      </c>
      <c r="P170" s="21">
        <f t="shared" si="31"/>
        <v>0.005761066604211516</v>
      </c>
      <c r="Q170" s="21">
        <f t="shared" si="32"/>
        <v>0.8592944612488869</v>
      </c>
    </row>
    <row r="171" spans="1:17" ht="12.75">
      <c r="A171" s="16">
        <v>17340</v>
      </c>
      <c r="B171" s="10" t="s">
        <v>477</v>
      </c>
      <c r="C171" s="11" t="s">
        <v>478</v>
      </c>
      <c r="D171" s="14">
        <v>0.003546712802768166</v>
      </c>
      <c r="E171" s="28">
        <v>0.0008304498269896193</v>
      </c>
      <c r="F171" s="14">
        <f t="shared" si="22"/>
        <v>0.004377162629757785</v>
      </c>
      <c r="G171" s="17">
        <v>4.9</v>
      </c>
      <c r="H171" s="20">
        <f t="shared" si="23"/>
        <v>61.49999999999999</v>
      </c>
      <c r="I171" s="20">
        <f t="shared" si="24"/>
        <v>14.399999999999999</v>
      </c>
      <c r="J171" s="20">
        <f t="shared" si="25"/>
        <v>75.89999999999999</v>
      </c>
      <c r="K171" s="20">
        <f t="shared" si="26"/>
        <v>849.66</v>
      </c>
      <c r="L171" s="21">
        <f t="shared" si="27"/>
        <v>0.0005633379652232695</v>
      </c>
      <c r="M171" s="21">
        <f t="shared" si="28"/>
        <v>0.00015703517587939677</v>
      </c>
      <c r="N171" s="21" t="str">
        <f t="shared" si="29"/>
        <v>LONDERZEEL</v>
      </c>
      <c r="O171" s="21">
        <f t="shared" si="30"/>
        <v>0.00037785651309628755</v>
      </c>
      <c r="P171" s="21">
        <f t="shared" si="31"/>
        <v>0.0020922300079562676</v>
      </c>
      <c r="Q171" s="21">
        <f t="shared" si="32"/>
        <v>4.537101877143279</v>
      </c>
    </row>
    <row r="172" spans="1:17" ht="12.75">
      <c r="A172" s="16">
        <v>3306</v>
      </c>
      <c r="B172" s="10" t="s">
        <v>609</v>
      </c>
      <c r="C172" s="11" t="s">
        <v>610</v>
      </c>
      <c r="D172" s="14">
        <v>0</v>
      </c>
      <c r="E172" s="28">
        <v>0</v>
      </c>
      <c r="F172" s="14">
        <f t="shared" si="22"/>
        <v>0</v>
      </c>
      <c r="G172" s="17">
        <v>2.7</v>
      </c>
      <c r="H172" s="20">
        <f t="shared" si="23"/>
        <v>0</v>
      </c>
      <c r="I172" s="20">
        <f t="shared" si="24"/>
        <v>0</v>
      </c>
      <c r="J172" s="20">
        <f t="shared" si="25"/>
        <v>0</v>
      </c>
      <c r="K172" s="20">
        <f t="shared" si="26"/>
        <v>89.262</v>
      </c>
      <c r="L172" s="21">
        <f t="shared" si="27"/>
        <v>0</v>
      </c>
      <c r="M172" s="21">
        <f t="shared" si="28"/>
        <v>0</v>
      </c>
      <c r="N172" s="21" t="str">
        <f t="shared" si="29"/>
        <v>LO-RENINGE</v>
      </c>
      <c r="O172" s="21">
        <f t="shared" si="30"/>
        <v>0</v>
      </c>
      <c r="P172" s="21">
        <f t="shared" si="31"/>
        <v>0.0002198016088437638</v>
      </c>
      <c r="Q172" s="21" t="e">
        <f t="shared" si="32"/>
        <v>#DIV/0!</v>
      </c>
    </row>
    <row r="173" spans="1:17" ht="12.75">
      <c r="A173" s="16">
        <v>9266</v>
      </c>
      <c r="B173" s="10" t="s">
        <v>779</v>
      </c>
      <c r="C173" s="11" t="s">
        <v>780</v>
      </c>
      <c r="D173" s="14">
        <v>0.0008849557522123893</v>
      </c>
      <c r="E173" s="28">
        <v>0</v>
      </c>
      <c r="F173" s="14">
        <f t="shared" si="22"/>
        <v>0.0008849557522123893</v>
      </c>
      <c r="G173" s="17">
        <v>3.7</v>
      </c>
      <c r="H173" s="20">
        <f t="shared" si="23"/>
        <v>8.2</v>
      </c>
      <c r="I173" s="20">
        <f t="shared" si="24"/>
        <v>0</v>
      </c>
      <c r="J173" s="20">
        <f t="shared" si="25"/>
        <v>8.2</v>
      </c>
      <c r="K173" s="20">
        <f t="shared" si="26"/>
        <v>342.84200000000004</v>
      </c>
      <c r="L173" s="21">
        <f t="shared" si="27"/>
        <v>7.511172869643594E-05</v>
      </c>
      <c r="M173" s="21">
        <f t="shared" si="28"/>
        <v>0</v>
      </c>
      <c r="N173" s="21" t="str">
        <f t="shared" si="29"/>
        <v>LOVENDEGEM</v>
      </c>
      <c r="O173" s="21">
        <f t="shared" si="30"/>
        <v>4.0822442785106164E-05</v>
      </c>
      <c r="P173" s="21">
        <f t="shared" si="31"/>
        <v>0.0008442251258006058</v>
      </c>
      <c r="Q173" s="21">
        <f t="shared" si="32"/>
        <v>19.68041665817746</v>
      </c>
    </row>
    <row r="174" spans="1:17" ht="12.75">
      <c r="A174" s="16">
        <v>13585</v>
      </c>
      <c r="B174" s="10" t="s">
        <v>559</v>
      </c>
      <c r="C174" s="11" t="s">
        <v>560</v>
      </c>
      <c r="D174" s="14">
        <v>0.000603606919396393</v>
      </c>
      <c r="E174" s="28">
        <v>0.0007066617592933382</v>
      </c>
      <c r="F174" s="14">
        <f t="shared" si="22"/>
        <v>0.0013102686786897312</v>
      </c>
      <c r="G174" s="17">
        <v>2.8</v>
      </c>
      <c r="H174" s="20">
        <f t="shared" si="23"/>
        <v>8.2</v>
      </c>
      <c r="I174" s="20">
        <f t="shared" si="24"/>
        <v>9.6</v>
      </c>
      <c r="J174" s="20">
        <f t="shared" si="25"/>
        <v>17.799999999999997</v>
      </c>
      <c r="K174" s="20">
        <f t="shared" si="26"/>
        <v>380.38</v>
      </c>
      <c r="L174" s="21">
        <f t="shared" si="27"/>
        <v>7.511172869643594E-05</v>
      </c>
      <c r="M174" s="21">
        <f t="shared" si="28"/>
        <v>0.00010469011725293119</v>
      </c>
      <c r="N174" s="21" t="str">
        <f t="shared" si="29"/>
        <v>LUBBEEK</v>
      </c>
      <c r="O174" s="21">
        <f t="shared" si="30"/>
        <v>8.861457092376703E-05</v>
      </c>
      <c r="P174" s="21">
        <f t="shared" si="31"/>
        <v>0.0009366598997556729</v>
      </c>
      <c r="Q174" s="21">
        <f t="shared" si="32"/>
        <v>9.570043842580457</v>
      </c>
    </row>
    <row r="175" spans="1:17" ht="12.75">
      <c r="A175" s="16">
        <v>13667</v>
      </c>
      <c r="B175" s="10" t="s">
        <v>857</v>
      </c>
      <c r="C175" s="11" t="s">
        <v>858</v>
      </c>
      <c r="D175" s="14">
        <v>0.004799882929684641</v>
      </c>
      <c r="E175" s="28">
        <v>0.008077851759713177</v>
      </c>
      <c r="F175" s="14">
        <f t="shared" si="22"/>
        <v>0.012877734689397818</v>
      </c>
      <c r="G175" s="17">
        <v>3.9</v>
      </c>
      <c r="H175" s="20">
        <f t="shared" si="23"/>
        <v>65.6</v>
      </c>
      <c r="I175" s="20">
        <f t="shared" si="24"/>
        <v>110.39999999999998</v>
      </c>
      <c r="J175" s="20">
        <f t="shared" si="25"/>
        <v>175.99999999999997</v>
      </c>
      <c r="K175" s="20">
        <f t="shared" si="26"/>
        <v>533.0129999999999</v>
      </c>
      <c r="L175" s="21">
        <f t="shared" si="27"/>
        <v>0.0006008938295714875</v>
      </c>
      <c r="M175" s="21">
        <f t="shared" si="28"/>
        <v>0.0012039363484087084</v>
      </c>
      <c r="N175" s="21" t="str">
        <f t="shared" si="29"/>
        <v>LUMMEN</v>
      </c>
      <c r="O175" s="21">
        <f t="shared" si="30"/>
        <v>0.0008761890158754494</v>
      </c>
      <c r="P175" s="21">
        <f t="shared" si="31"/>
        <v>0.001312508289469663</v>
      </c>
      <c r="Q175" s="21">
        <f t="shared" si="32"/>
        <v>0.4979739139485362</v>
      </c>
    </row>
    <row r="176" spans="1:17" ht="12.75">
      <c r="A176" s="16">
        <v>6422</v>
      </c>
      <c r="B176" s="10" t="s">
        <v>821</v>
      </c>
      <c r="C176" s="11" t="s">
        <v>822</v>
      </c>
      <c r="D176" s="14">
        <v>0</v>
      </c>
      <c r="E176" s="28">
        <v>0</v>
      </c>
      <c r="F176" s="14">
        <f t="shared" si="22"/>
        <v>0</v>
      </c>
      <c r="G176" s="17">
        <v>2.7</v>
      </c>
      <c r="H176" s="20">
        <f t="shared" si="23"/>
        <v>0</v>
      </c>
      <c r="I176" s="20">
        <f t="shared" si="24"/>
        <v>0</v>
      </c>
      <c r="J176" s="20">
        <f t="shared" si="25"/>
        <v>0</v>
      </c>
      <c r="K176" s="20">
        <f t="shared" si="26"/>
        <v>173.394</v>
      </c>
      <c r="L176" s="21">
        <f t="shared" si="27"/>
        <v>0</v>
      </c>
      <c r="M176" s="21">
        <f t="shared" si="28"/>
        <v>0</v>
      </c>
      <c r="N176" s="21" t="str">
        <f t="shared" si="29"/>
        <v>MAARKEDAL</v>
      </c>
      <c r="O176" s="21">
        <f t="shared" si="30"/>
        <v>0</v>
      </c>
      <c r="P176" s="21">
        <f t="shared" si="31"/>
        <v>0.0004269709413171964</v>
      </c>
      <c r="Q176" s="21" t="e">
        <f t="shared" si="32"/>
        <v>#DIV/0!</v>
      </c>
    </row>
    <row r="177" spans="1:17" ht="12.75">
      <c r="A177" s="16">
        <v>23564</v>
      </c>
      <c r="B177" s="10" t="s">
        <v>883</v>
      </c>
      <c r="C177" s="11" t="s">
        <v>884</v>
      </c>
      <c r="D177" s="14">
        <v>0.019139365133254115</v>
      </c>
      <c r="E177" s="28">
        <v>0.0030555084026481073</v>
      </c>
      <c r="F177" s="14">
        <f t="shared" si="22"/>
        <v>0.022194873535902222</v>
      </c>
      <c r="G177" s="17">
        <v>5.2</v>
      </c>
      <c r="H177" s="20">
        <f t="shared" si="23"/>
        <v>450.99999999999994</v>
      </c>
      <c r="I177" s="20">
        <f t="shared" si="24"/>
        <v>72</v>
      </c>
      <c r="J177" s="20">
        <f t="shared" si="25"/>
        <v>523</v>
      </c>
      <c r="K177" s="20">
        <f t="shared" si="26"/>
        <v>1225.328</v>
      </c>
      <c r="L177" s="21">
        <f t="shared" si="27"/>
        <v>0.004131145078303976</v>
      </c>
      <c r="M177" s="21">
        <f t="shared" si="28"/>
        <v>0.000785175879396984</v>
      </c>
      <c r="N177" s="21" t="str">
        <f t="shared" si="29"/>
        <v>MAASEIK</v>
      </c>
      <c r="O177" s="21">
        <f t="shared" si="30"/>
        <v>0.002603675314220796</v>
      </c>
      <c r="P177" s="21">
        <f t="shared" si="31"/>
        <v>0.0030172869279347474</v>
      </c>
      <c r="Q177" s="21">
        <f t="shared" si="32"/>
        <v>0.15885683266837503</v>
      </c>
    </row>
    <row r="178" spans="1:17" ht="12.75">
      <c r="A178" s="16">
        <v>36175</v>
      </c>
      <c r="B178" s="10" t="s">
        <v>923</v>
      </c>
      <c r="C178" s="11" t="s">
        <v>924</v>
      </c>
      <c r="D178" s="14">
        <v>0.015413959917069796</v>
      </c>
      <c r="E178" s="28">
        <v>0.0969951624049758</v>
      </c>
      <c r="F178" s="14">
        <f t="shared" si="22"/>
        <v>0.1124091223220456</v>
      </c>
      <c r="G178" s="17">
        <v>5</v>
      </c>
      <c r="H178" s="20">
        <f t="shared" si="23"/>
        <v>557.5999999999999</v>
      </c>
      <c r="I178" s="20">
        <f t="shared" si="24"/>
        <v>3508.7999999999997</v>
      </c>
      <c r="J178" s="20">
        <f t="shared" si="25"/>
        <v>4066.3999999999996</v>
      </c>
      <c r="K178" s="20">
        <f t="shared" si="26"/>
        <v>1808.75</v>
      </c>
      <c r="L178" s="21">
        <f t="shared" si="27"/>
        <v>0.005107597551357643</v>
      </c>
      <c r="M178" s="21">
        <f t="shared" si="28"/>
        <v>0.03826423785594635</v>
      </c>
      <c r="N178" s="21" t="str">
        <f t="shared" si="29"/>
        <v>MAASMECHELEN</v>
      </c>
      <c r="O178" s="21">
        <f t="shared" si="30"/>
        <v>0.02024394894406777</v>
      </c>
      <c r="P178" s="21">
        <f t="shared" si="31"/>
        <v>0.004453923954159192</v>
      </c>
      <c r="Q178" s="21">
        <f t="shared" si="32"/>
        <v>-0.7799873944325295</v>
      </c>
    </row>
    <row r="179" spans="1:17" ht="12.75">
      <c r="A179" s="16">
        <v>12384</v>
      </c>
      <c r="B179" s="10" t="s">
        <v>479</v>
      </c>
      <c r="C179" s="11" t="s">
        <v>480</v>
      </c>
      <c r="D179" s="14">
        <v>0.060917312661498704</v>
      </c>
      <c r="E179" s="28">
        <v>0.015503875968992248</v>
      </c>
      <c r="F179" s="14">
        <f t="shared" si="22"/>
        <v>0.07642118863049095</v>
      </c>
      <c r="G179" s="17">
        <v>11.6</v>
      </c>
      <c r="H179" s="20">
        <f t="shared" si="23"/>
        <v>754.4</v>
      </c>
      <c r="I179" s="20">
        <f t="shared" si="24"/>
        <v>192</v>
      </c>
      <c r="J179" s="20">
        <f t="shared" si="25"/>
        <v>946.4</v>
      </c>
      <c r="K179" s="20">
        <f t="shared" si="26"/>
        <v>1436.5439999999999</v>
      </c>
      <c r="L179" s="21">
        <f t="shared" si="27"/>
        <v>0.006910279040072106</v>
      </c>
      <c r="M179" s="21">
        <f t="shared" si="28"/>
        <v>0.0020938023450586237</v>
      </c>
      <c r="N179" s="21" t="str">
        <f t="shared" si="29"/>
        <v>MACHELEN</v>
      </c>
      <c r="O179" s="21">
        <f t="shared" si="30"/>
        <v>0.004711507299002985</v>
      </c>
      <c r="P179" s="21">
        <f t="shared" si="31"/>
        <v>0.0035373919739066545</v>
      </c>
      <c r="Q179" s="21">
        <f t="shared" si="32"/>
        <v>-0.2492016356092217</v>
      </c>
    </row>
    <row r="180" spans="1:17" ht="12.75">
      <c r="A180" s="16">
        <v>22129</v>
      </c>
      <c r="B180" s="10" t="s">
        <v>755</v>
      </c>
      <c r="C180" s="11" t="s">
        <v>756</v>
      </c>
      <c r="D180" s="14">
        <v>0.0001852772380134665</v>
      </c>
      <c r="E180" s="28">
        <v>0.001301459623118984</v>
      </c>
      <c r="F180" s="14">
        <f t="shared" si="22"/>
        <v>0.0014867368611324505</v>
      </c>
      <c r="G180" s="17">
        <v>5.6</v>
      </c>
      <c r="H180" s="20">
        <f t="shared" si="23"/>
        <v>4.1</v>
      </c>
      <c r="I180" s="20">
        <f t="shared" si="24"/>
        <v>28.799999999999997</v>
      </c>
      <c r="J180" s="20">
        <f t="shared" si="25"/>
        <v>32.9</v>
      </c>
      <c r="K180" s="20">
        <f t="shared" si="26"/>
        <v>1239.224</v>
      </c>
      <c r="L180" s="21">
        <f t="shared" si="27"/>
        <v>3.755586434821797E-05</v>
      </c>
      <c r="M180" s="21">
        <f t="shared" si="28"/>
        <v>0.00031407035175879354</v>
      </c>
      <c r="N180" s="21" t="str">
        <f t="shared" si="29"/>
        <v>MALDEGEM</v>
      </c>
      <c r="O180" s="21">
        <f t="shared" si="30"/>
        <v>0.00016378760580853572</v>
      </c>
      <c r="P180" s="21">
        <f t="shared" si="31"/>
        <v>0.0030515048835764867</v>
      </c>
      <c r="Q180" s="21">
        <f t="shared" si="32"/>
        <v>17.630865678222513</v>
      </c>
    </row>
    <row r="181" spans="1:17" ht="12.75">
      <c r="A181" s="16">
        <v>14150</v>
      </c>
      <c r="B181" s="10" t="s">
        <v>369</v>
      </c>
      <c r="C181" s="11" t="s">
        <v>370</v>
      </c>
      <c r="D181" s="14">
        <v>0.00028975265017667845</v>
      </c>
      <c r="E181" s="28">
        <v>0</v>
      </c>
      <c r="F181" s="14">
        <f t="shared" si="22"/>
        <v>0.00028975265017667845</v>
      </c>
      <c r="G181" s="17">
        <v>4.4</v>
      </c>
      <c r="H181" s="20">
        <f t="shared" si="23"/>
        <v>4.1</v>
      </c>
      <c r="I181" s="20">
        <f t="shared" si="24"/>
        <v>0</v>
      </c>
      <c r="J181" s="20">
        <f t="shared" si="25"/>
        <v>4.1</v>
      </c>
      <c r="K181" s="20">
        <f t="shared" si="26"/>
        <v>622.6</v>
      </c>
      <c r="L181" s="21">
        <f t="shared" si="27"/>
        <v>3.755586434821797E-05</v>
      </c>
      <c r="M181" s="21">
        <f t="shared" si="28"/>
        <v>0</v>
      </c>
      <c r="N181" s="21" t="str">
        <f t="shared" si="29"/>
        <v>MALLE</v>
      </c>
      <c r="O181" s="21">
        <f t="shared" si="30"/>
        <v>2.0411221392553082E-05</v>
      </c>
      <c r="P181" s="21">
        <f t="shared" si="31"/>
        <v>0.0015331101887267522</v>
      </c>
      <c r="Q181" s="21">
        <f t="shared" si="32"/>
        <v>74.11114397524975</v>
      </c>
    </row>
    <row r="182" spans="1:17" ht="12.75">
      <c r="A182" s="16">
        <v>77480</v>
      </c>
      <c r="B182" s="10" t="s">
        <v>383</v>
      </c>
      <c r="C182" s="11" t="s">
        <v>384</v>
      </c>
      <c r="D182" s="14">
        <v>0.14388100154878677</v>
      </c>
      <c r="E182" s="28">
        <v>0.005080020650490449</v>
      </c>
      <c r="F182" s="14">
        <f t="shared" si="22"/>
        <v>0.14896102219927723</v>
      </c>
      <c r="G182" s="17">
        <v>10.6</v>
      </c>
      <c r="H182" s="20">
        <f t="shared" si="23"/>
        <v>11147.9</v>
      </c>
      <c r="I182" s="20">
        <f t="shared" si="24"/>
        <v>393.59999999999997</v>
      </c>
      <c r="J182" s="20">
        <f t="shared" si="25"/>
        <v>11541.5</v>
      </c>
      <c r="K182" s="20">
        <f t="shared" si="26"/>
        <v>8212.88</v>
      </c>
      <c r="L182" s="21">
        <f t="shared" si="27"/>
        <v>0.10211439516280466</v>
      </c>
      <c r="M182" s="21">
        <f t="shared" si="28"/>
        <v>0.004292294807370179</v>
      </c>
      <c r="N182" s="21" t="str">
        <f t="shared" si="29"/>
        <v>MECHELEN</v>
      </c>
      <c r="O182" s="21">
        <f t="shared" si="30"/>
        <v>0.05745758822003694</v>
      </c>
      <c r="P182" s="21">
        <f t="shared" si="31"/>
        <v>0.020223658860890083</v>
      </c>
      <c r="Q182" s="21">
        <f t="shared" si="32"/>
        <v>-0.6480245779992977</v>
      </c>
    </row>
    <row r="183" spans="1:17" ht="12.75">
      <c r="A183" s="16">
        <v>9317</v>
      </c>
      <c r="B183" s="10" t="s">
        <v>425</v>
      </c>
      <c r="C183" s="11" t="s">
        <v>426</v>
      </c>
      <c r="D183" s="14">
        <v>0</v>
      </c>
      <c r="E183" s="28">
        <v>0.0005151872920467962</v>
      </c>
      <c r="F183" s="14">
        <f t="shared" si="22"/>
        <v>0.0005151872920467962</v>
      </c>
      <c r="G183" s="17">
        <v>3.6</v>
      </c>
      <c r="H183" s="20">
        <f t="shared" si="23"/>
        <v>0</v>
      </c>
      <c r="I183" s="20">
        <f t="shared" si="24"/>
        <v>4.800000000000001</v>
      </c>
      <c r="J183" s="20">
        <f t="shared" si="25"/>
        <v>4.800000000000001</v>
      </c>
      <c r="K183" s="20">
        <f t="shared" si="26"/>
        <v>335.41200000000003</v>
      </c>
      <c r="L183" s="21">
        <f t="shared" si="27"/>
        <v>0</v>
      </c>
      <c r="M183" s="21">
        <f t="shared" si="28"/>
        <v>5.23450586264656E-05</v>
      </c>
      <c r="N183" s="21" t="str">
        <f t="shared" si="29"/>
        <v>MEERHOUT</v>
      </c>
      <c r="O183" s="21">
        <f t="shared" si="30"/>
        <v>2.3896064069330444E-05</v>
      </c>
      <c r="P183" s="21">
        <f t="shared" si="31"/>
        <v>0.000825929255735974</v>
      </c>
      <c r="Q183" s="21">
        <f t="shared" si="32"/>
        <v>33.56340145974158</v>
      </c>
    </row>
    <row r="184" spans="1:17" ht="12.75">
      <c r="A184" s="16">
        <v>12505</v>
      </c>
      <c r="B184" s="10" t="s">
        <v>897</v>
      </c>
      <c r="C184" s="11" t="s">
        <v>898</v>
      </c>
      <c r="D184" s="14">
        <v>0.0026229508196721307</v>
      </c>
      <c r="E184" s="28">
        <v>0.0003838464614154338</v>
      </c>
      <c r="F184" s="14">
        <f t="shared" si="22"/>
        <v>0.0030067972810875645</v>
      </c>
      <c r="G184" s="17">
        <v>2.2</v>
      </c>
      <c r="H184" s="20">
        <f t="shared" si="23"/>
        <v>32.8</v>
      </c>
      <c r="I184" s="20">
        <f t="shared" si="24"/>
        <v>4.8</v>
      </c>
      <c r="J184" s="20">
        <f t="shared" si="25"/>
        <v>37.599999999999994</v>
      </c>
      <c r="K184" s="20">
        <f t="shared" si="26"/>
        <v>275.11</v>
      </c>
      <c r="L184" s="21">
        <f t="shared" si="27"/>
        <v>0.00030044691478574374</v>
      </c>
      <c r="M184" s="21">
        <f t="shared" si="28"/>
        <v>5.2345058626465595E-05</v>
      </c>
      <c r="N184" s="21" t="str">
        <f t="shared" si="29"/>
        <v>MEEUWEN-GRUITRODE</v>
      </c>
      <c r="O184" s="21">
        <f t="shared" si="30"/>
        <v>0.0001871858352097551</v>
      </c>
      <c r="P184" s="21">
        <f t="shared" si="31"/>
        <v>0.0006774396787995773</v>
      </c>
      <c r="Q184" s="21">
        <f t="shared" si="32"/>
        <v>2.6190755461835975</v>
      </c>
    </row>
    <row r="185" spans="1:17" ht="12.75">
      <c r="A185" s="16">
        <v>18509</v>
      </c>
      <c r="B185" s="10" t="s">
        <v>481</v>
      </c>
      <c r="C185" s="11" t="s">
        <v>482</v>
      </c>
      <c r="D185" s="14">
        <v>0.005094818736830731</v>
      </c>
      <c r="E185" s="28">
        <v>0.0010373331892592791</v>
      </c>
      <c r="F185" s="14">
        <f t="shared" si="22"/>
        <v>0.00613215192609001</v>
      </c>
      <c r="G185" s="17">
        <v>4.4</v>
      </c>
      <c r="H185" s="20">
        <f t="shared" si="23"/>
        <v>94.3</v>
      </c>
      <c r="I185" s="20">
        <f t="shared" si="24"/>
        <v>19.199999999999996</v>
      </c>
      <c r="J185" s="20">
        <f t="shared" si="25"/>
        <v>113.5</v>
      </c>
      <c r="K185" s="20">
        <f t="shared" si="26"/>
        <v>814.3960000000001</v>
      </c>
      <c r="L185" s="21">
        <f t="shared" si="27"/>
        <v>0.0008637848800090133</v>
      </c>
      <c r="M185" s="21">
        <f t="shared" si="28"/>
        <v>0.00020938023450586235</v>
      </c>
      <c r="N185" s="21" t="str">
        <f t="shared" si="29"/>
        <v>MEISE</v>
      </c>
      <c r="O185" s="21">
        <f t="shared" si="30"/>
        <v>0.0005650423483060427</v>
      </c>
      <c r="P185" s="21">
        <f t="shared" si="31"/>
        <v>0.0020053948044624352</v>
      </c>
      <c r="Q185" s="21">
        <f t="shared" si="32"/>
        <v>2.5491053201135596</v>
      </c>
    </row>
    <row r="186" spans="1:17" ht="12.75">
      <c r="A186" s="16">
        <v>10555</v>
      </c>
      <c r="B186" s="10" t="s">
        <v>781</v>
      </c>
      <c r="C186" s="11" t="s">
        <v>782</v>
      </c>
      <c r="D186" s="14">
        <v>0.0007768829938417811</v>
      </c>
      <c r="E186" s="28">
        <v>0.0009095215537659877</v>
      </c>
      <c r="F186" s="14">
        <f t="shared" si="22"/>
        <v>0.0016864045476077689</v>
      </c>
      <c r="G186" s="17">
        <v>5</v>
      </c>
      <c r="H186" s="20">
        <f t="shared" si="23"/>
        <v>8.2</v>
      </c>
      <c r="I186" s="20">
        <f t="shared" si="24"/>
        <v>9.6</v>
      </c>
      <c r="J186" s="20">
        <f t="shared" si="25"/>
        <v>17.799999999999997</v>
      </c>
      <c r="K186" s="20">
        <f t="shared" si="26"/>
        <v>527.75</v>
      </c>
      <c r="L186" s="21">
        <f t="shared" si="27"/>
        <v>7.511172869643594E-05</v>
      </c>
      <c r="M186" s="21">
        <f t="shared" si="28"/>
        <v>0.00010469011725293119</v>
      </c>
      <c r="N186" s="21" t="str">
        <f t="shared" si="29"/>
        <v>MELLE</v>
      </c>
      <c r="O186" s="21">
        <f t="shared" si="30"/>
        <v>8.861457092376703E-05</v>
      </c>
      <c r="P186" s="21">
        <f t="shared" si="31"/>
        <v>0.001299548509637879</v>
      </c>
      <c r="Q186" s="21">
        <f t="shared" si="32"/>
        <v>13.665178605399433</v>
      </c>
    </row>
    <row r="187" spans="1:17" ht="12.75">
      <c r="A187" s="16">
        <v>32325</v>
      </c>
      <c r="B187" s="10" t="s">
        <v>641</v>
      </c>
      <c r="C187" s="11" t="s">
        <v>642</v>
      </c>
      <c r="D187" s="14">
        <v>0.005707656612529002</v>
      </c>
      <c r="E187" s="28">
        <v>0.0005939675174013921</v>
      </c>
      <c r="F187" s="14">
        <f t="shared" si="22"/>
        <v>0.006301624129930393</v>
      </c>
      <c r="G187" s="17">
        <v>7.2</v>
      </c>
      <c r="H187" s="20">
        <f t="shared" si="23"/>
        <v>184.49999999999997</v>
      </c>
      <c r="I187" s="20">
        <f t="shared" si="24"/>
        <v>19.2</v>
      </c>
      <c r="J187" s="20">
        <f t="shared" si="25"/>
        <v>203.69999999999996</v>
      </c>
      <c r="K187" s="20">
        <f t="shared" si="26"/>
        <v>2327.4</v>
      </c>
      <c r="L187" s="21">
        <f t="shared" si="27"/>
        <v>0.0016900138956698085</v>
      </c>
      <c r="M187" s="21">
        <f t="shared" si="28"/>
        <v>0.00020938023450586238</v>
      </c>
      <c r="N187" s="21" t="str">
        <f t="shared" si="29"/>
        <v>MENEN</v>
      </c>
      <c r="O187" s="21">
        <f t="shared" si="30"/>
        <v>0.0010140892189422104</v>
      </c>
      <c r="P187" s="21">
        <f t="shared" si="31"/>
        <v>0.005731064332223969</v>
      </c>
      <c r="Q187" s="21">
        <f t="shared" si="32"/>
        <v>4.65143995732644</v>
      </c>
    </row>
    <row r="188" spans="1:17" ht="12.75">
      <c r="A188" s="16">
        <v>14663</v>
      </c>
      <c r="B188" s="10" t="s">
        <v>483</v>
      </c>
      <c r="C188" s="11" t="s">
        <v>484</v>
      </c>
      <c r="D188" s="14">
        <v>0.003914615017390711</v>
      </c>
      <c r="E188" s="28">
        <v>0.0006547091318284116</v>
      </c>
      <c r="F188" s="14">
        <f t="shared" si="22"/>
        <v>0.004569324149219123</v>
      </c>
      <c r="G188" s="17">
        <v>3.5</v>
      </c>
      <c r="H188" s="20">
        <f t="shared" si="23"/>
        <v>57.4</v>
      </c>
      <c r="I188" s="20">
        <f t="shared" si="24"/>
        <v>9.6</v>
      </c>
      <c r="J188" s="20">
        <f t="shared" si="25"/>
        <v>67</v>
      </c>
      <c r="K188" s="20">
        <f t="shared" si="26"/>
        <v>513.205</v>
      </c>
      <c r="L188" s="21">
        <f t="shared" si="27"/>
        <v>0.0005257821008750516</v>
      </c>
      <c r="M188" s="21">
        <f t="shared" si="28"/>
        <v>0.00010469011725293119</v>
      </c>
      <c r="N188" s="21" t="str">
        <f t="shared" si="29"/>
        <v>MERCHTEM</v>
      </c>
      <c r="O188" s="21">
        <f t="shared" si="30"/>
        <v>0.0003335492276344041</v>
      </c>
      <c r="P188" s="21">
        <f t="shared" si="31"/>
        <v>0.0012637324356015304</v>
      </c>
      <c r="Q188" s="21">
        <f t="shared" si="32"/>
        <v>2.7887434024781474</v>
      </c>
    </row>
    <row r="189" spans="1:17" ht="12.75">
      <c r="A189" s="16">
        <v>22193</v>
      </c>
      <c r="B189" s="10" t="s">
        <v>783</v>
      </c>
      <c r="C189" s="11" t="s">
        <v>784</v>
      </c>
      <c r="D189" s="14">
        <v>0.001293200558734736</v>
      </c>
      <c r="E189" s="28">
        <v>0.001946559726039742</v>
      </c>
      <c r="F189" s="14">
        <f t="shared" si="22"/>
        <v>0.003239760284774478</v>
      </c>
      <c r="G189" s="17">
        <v>3.8</v>
      </c>
      <c r="H189" s="20">
        <f t="shared" si="23"/>
        <v>28.699999999999996</v>
      </c>
      <c r="I189" s="20">
        <f t="shared" si="24"/>
        <v>43.199999999999996</v>
      </c>
      <c r="J189" s="20">
        <f t="shared" si="25"/>
        <v>71.89999999999999</v>
      </c>
      <c r="K189" s="20">
        <f t="shared" si="26"/>
        <v>843.334</v>
      </c>
      <c r="L189" s="21">
        <f t="shared" si="27"/>
        <v>0.00026289105043752575</v>
      </c>
      <c r="M189" s="21">
        <f t="shared" si="28"/>
        <v>0.00047110552763819034</v>
      </c>
      <c r="N189" s="21" t="str">
        <f t="shared" si="29"/>
        <v>MERELBEKE</v>
      </c>
      <c r="O189" s="21">
        <f t="shared" si="30"/>
        <v>0.0003579431263718455</v>
      </c>
      <c r="P189" s="21">
        <f t="shared" si="31"/>
        <v>0.0020766526628648997</v>
      </c>
      <c r="Q189" s="21">
        <f t="shared" si="32"/>
        <v>4.801627437057111</v>
      </c>
    </row>
    <row r="190" spans="1:17" ht="12.75">
      <c r="A190" s="16">
        <v>8114</v>
      </c>
      <c r="B190" s="10" t="s">
        <v>427</v>
      </c>
      <c r="C190" s="11" t="s">
        <v>428</v>
      </c>
      <c r="D190" s="14">
        <v>0.0045476953413852595</v>
      </c>
      <c r="E190" s="28">
        <v>0.001774710377125955</v>
      </c>
      <c r="F190" s="14">
        <f t="shared" si="22"/>
        <v>0.006322405718511215</v>
      </c>
      <c r="G190" s="17">
        <v>5.4</v>
      </c>
      <c r="H190" s="20">
        <f t="shared" si="23"/>
        <v>36.9</v>
      </c>
      <c r="I190" s="20">
        <f t="shared" si="24"/>
        <v>14.399999999999999</v>
      </c>
      <c r="J190" s="20">
        <f t="shared" si="25"/>
        <v>51.3</v>
      </c>
      <c r="K190" s="20">
        <f t="shared" si="26"/>
        <v>438.15600000000006</v>
      </c>
      <c r="L190" s="21">
        <f t="shared" si="27"/>
        <v>0.00033800277913396173</v>
      </c>
      <c r="M190" s="21">
        <f t="shared" si="28"/>
        <v>0.00015703517587939677</v>
      </c>
      <c r="N190" s="21" t="str">
        <f t="shared" si="29"/>
        <v>MERKSPLAS</v>
      </c>
      <c r="O190" s="21">
        <f t="shared" si="30"/>
        <v>0.00025538918474096907</v>
      </c>
      <c r="P190" s="21">
        <f t="shared" si="31"/>
        <v>0.0010789293733565032</v>
      </c>
      <c r="Q190" s="21">
        <f t="shared" si="32"/>
        <v>3.224647862245293</v>
      </c>
    </row>
    <row r="191" spans="1:17" ht="12.75">
      <c r="A191" s="16">
        <v>976</v>
      </c>
      <c r="B191" s="10" t="s">
        <v>613</v>
      </c>
      <c r="C191" s="11" t="s">
        <v>614</v>
      </c>
      <c r="D191" s="14">
        <v>0.025204918032786884</v>
      </c>
      <c r="E191" s="28">
        <v>0</v>
      </c>
      <c r="F191" s="14">
        <f t="shared" si="22"/>
        <v>0.025204918032786884</v>
      </c>
      <c r="G191" s="17">
        <v>2.9</v>
      </c>
      <c r="H191" s="20">
        <f t="shared" si="23"/>
        <v>24.599999999999998</v>
      </c>
      <c r="I191" s="20">
        <f t="shared" si="24"/>
        <v>0</v>
      </c>
      <c r="J191" s="20">
        <f t="shared" si="25"/>
        <v>24.599999999999998</v>
      </c>
      <c r="K191" s="20">
        <f t="shared" si="26"/>
        <v>28.304000000000002</v>
      </c>
      <c r="L191" s="21">
        <f t="shared" si="27"/>
        <v>0.0002253351860893078</v>
      </c>
      <c r="M191" s="21">
        <f t="shared" si="28"/>
        <v>0</v>
      </c>
      <c r="N191" s="21" t="str">
        <f t="shared" si="29"/>
        <v>MESEN</v>
      </c>
      <c r="O191" s="21">
        <f t="shared" si="30"/>
        <v>0.0001224673283553185</v>
      </c>
      <c r="P191" s="21">
        <f t="shared" si="31"/>
        <v>6.969667648847092E-05</v>
      </c>
      <c r="Q191" s="21">
        <f t="shared" si="32"/>
        <v>-0.43089575461091434</v>
      </c>
    </row>
    <row r="192" spans="1:17" ht="12.75">
      <c r="A192" s="16">
        <v>10971</v>
      </c>
      <c r="B192" s="10" t="s">
        <v>683</v>
      </c>
      <c r="C192" s="11" t="s">
        <v>684</v>
      </c>
      <c r="D192" s="14">
        <v>0.0018685625740588825</v>
      </c>
      <c r="E192" s="28">
        <v>0.012250478534317747</v>
      </c>
      <c r="F192" s="14">
        <f t="shared" si="22"/>
        <v>0.01411904110837663</v>
      </c>
      <c r="G192" s="17">
        <v>3.3</v>
      </c>
      <c r="H192" s="20">
        <f t="shared" si="23"/>
        <v>20.5</v>
      </c>
      <c r="I192" s="20">
        <f t="shared" si="24"/>
        <v>134.4</v>
      </c>
      <c r="J192" s="20">
        <f t="shared" si="25"/>
        <v>154.9</v>
      </c>
      <c r="K192" s="20">
        <f t="shared" si="26"/>
        <v>362.04299999999995</v>
      </c>
      <c r="L192" s="21">
        <f t="shared" si="27"/>
        <v>0.00018777932174108986</v>
      </c>
      <c r="M192" s="21">
        <f t="shared" si="28"/>
        <v>0.0014656616415410367</v>
      </c>
      <c r="N192" s="21" t="str">
        <f t="shared" si="29"/>
        <v>MEULEBEKE</v>
      </c>
      <c r="O192" s="21">
        <f t="shared" si="30"/>
        <v>0.0007711459009040178</v>
      </c>
      <c r="P192" s="21">
        <f t="shared" si="31"/>
        <v>0.0008915062834198513</v>
      </c>
      <c r="Q192" s="21">
        <f t="shared" si="32"/>
        <v>0.15607990961857476</v>
      </c>
    </row>
    <row r="193" spans="1:17" ht="12.75">
      <c r="A193" s="16">
        <v>17690</v>
      </c>
      <c r="B193" s="10" t="s">
        <v>657</v>
      </c>
      <c r="C193" s="11" t="s">
        <v>658</v>
      </c>
      <c r="D193" s="14">
        <v>0.0009270774448841152</v>
      </c>
      <c r="E193" s="28">
        <v>0.0010853589598643302</v>
      </c>
      <c r="F193" s="14">
        <f t="shared" si="22"/>
        <v>0.0020124364047484455</v>
      </c>
      <c r="G193" s="17">
        <v>12.7</v>
      </c>
      <c r="H193" s="20">
        <f t="shared" si="23"/>
        <v>16.4</v>
      </c>
      <c r="I193" s="20">
        <f t="shared" si="24"/>
        <v>19.2</v>
      </c>
      <c r="J193" s="20">
        <f t="shared" si="25"/>
        <v>35.599999999999994</v>
      </c>
      <c r="K193" s="20">
        <f t="shared" si="26"/>
        <v>2246.63</v>
      </c>
      <c r="L193" s="21">
        <f t="shared" si="27"/>
        <v>0.00015022345739287187</v>
      </c>
      <c r="M193" s="21">
        <f t="shared" si="28"/>
        <v>0.00020938023450586238</v>
      </c>
      <c r="N193" s="21" t="str">
        <f t="shared" si="29"/>
        <v>MIDDELKERKE</v>
      </c>
      <c r="O193" s="21">
        <f t="shared" si="30"/>
        <v>0.00017722914184753406</v>
      </c>
      <c r="P193" s="21">
        <f t="shared" si="31"/>
        <v>0.005532173696272379</v>
      </c>
      <c r="Q193" s="21">
        <f t="shared" si="32"/>
        <v>30.21480834699055</v>
      </c>
    </row>
    <row r="194" spans="1:17" ht="12.75">
      <c r="A194" s="16">
        <v>5813</v>
      </c>
      <c r="B194" s="10" t="s">
        <v>785</v>
      </c>
      <c r="C194" s="11" t="s">
        <v>786</v>
      </c>
      <c r="D194" s="14">
        <v>0.004937209702391192</v>
      </c>
      <c r="E194" s="28">
        <v>0.0016514708412179596</v>
      </c>
      <c r="F194" s="14">
        <f aca="true" t="shared" si="33" ref="F194:F257">D194+E194</f>
        <v>0.006588680543609151</v>
      </c>
      <c r="G194" s="17">
        <v>3.8</v>
      </c>
      <c r="H194" s="20">
        <f aca="true" t="shared" si="34" ref="H194:H257">A194*D194</f>
        <v>28.7</v>
      </c>
      <c r="I194" s="20">
        <f aca="true" t="shared" si="35" ref="I194:I257">A194*E194</f>
        <v>9.6</v>
      </c>
      <c r="J194" s="20">
        <f aca="true" t="shared" si="36" ref="J194:J257">H194+I194</f>
        <v>38.3</v>
      </c>
      <c r="K194" s="20">
        <f aca="true" t="shared" si="37" ref="K194:K257">A194*G194/100</f>
        <v>220.89399999999998</v>
      </c>
      <c r="L194" s="21">
        <f aca="true" t="shared" si="38" ref="L194:L257">H194/$H$311</f>
        <v>0.0002628910504375258</v>
      </c>
      <c r="M194" s="21">
        <f aca="true" t="shared" si="39" ref="M194:M257">I194/$I$311</f>
        <v>0.00010469011725293119</v>
      </c>
      <c r="N194" s="21" t="str">
        <f aca="true" t="shared" si="40" ref="N194:N257">C194</f>
        <v>MOERBEKE</v>
      </c>
      <c r="O194" s="21">
        <f aca="true" t="shared" si="41" ref="O194:O257">J194/$J$311</f>
        <v>0.00019067067788653246</v>
      </c>
      <c r="P194" s="21">
        <f aca="true" t="shared" si="42" ref="P194:P257">K194/$K$311</f>
        <v>0.0005439364632647079</v>
      </c>
      <c r="Q194" s="21">
        <f aca="true" t="shared" si="43" ref="Q194:Q257">P194/O194-1</f>
        <v>1.8527536026719478</v>
      </c>
    </row>
    <row r="195" spans="1:17" ht="12.75">
      <c r="A195" s="16">
        <v>32476</v>
      </c>
      <c r="B195" s="10" t="s">
        <v>429</v>
      </c>
      <c r="C195" s="11" t="s">
        <v>430</v>
      </c>
      <c r="D195" s="14">
        <v>0.00277743564478384</v>
      </c>
      <c r="E195" s="28">
        <v>0.01847518167261978</v>
      </c>
      <c r="F195" s="14">
        <f t="shared" si="33"/>
        <v>0.02125261731740362</v>
      </c>
      <c r="G195" s="17">
        <v>8.5</v>
      </c>
      <c r="H195" s="20">
        <f t="shared" si="34"/>
        <v>90.19999999999999</v>
      </c>
      <c r="I195" s="20">
        <f t="shared" si="35"/>
        <v>600</v>
      </c>
      <c r="J195" s="20">
        <f t="shared" si="36"/>
        <v>690.2</v>
      </c>
      <c r="K195" s="20">
        <f t="shared" si="37"/>
        <v>2760.46</v>
      </c>
      <c r="L195" s="21">
        <f t="shared" si="38"/>
        <v>0.0008262290156607952</v>
      </c>
      <c r="M195" s="21">
        <f t="shared" si="39"/>
        <v>0.006543132328308199</v>
      </c>
      <c r="N195" s="21" t="str">
        <f t="shared" si="40"/>
        <v>MOL</v>
      </c>
      <c r="O195" s="21">
        <f t="shared" si="41"/>
        <v>0.0034360548793024733</v>
      </c>
      <c r="P195" s="21">
        <f t="shared" si="42"/>
        <v>0.006797445151899535</v>
      </c>
      <c r="Q195" s="21">
        <f t="shared" si="43"/>
        <v>0.9782702519813744</v>
      </c>
    </row>
    <row r="196" spans="1:17" ht="12.75">
      <c r="A196" s="16">
        <v>10626</v>
      </c>
      <c r="B196" s="10" t="s">
        <v>675</v>
      </c>
      <c r="C196" s="11" t="s">
        <v>676</v>
      </c>
      <c r="D196" s="14">
        <v>0.00038584603801995103</v>
      </c>
      <c r="E196" s="28">
        <v>0</v>
      </c>
      <c r="F196" s="14">
        <f t="shared" si="33"/>
        <v>0.00038584603801995103</v>
      </c>
      <c r="G196" s="17">
        <v>3.8</v>
      </c>
      <c r="H196" s="20">
        <f t="shared" si="34"/>
        <v>4.1</v>
      </c>
      <c r="I196" s="20">
        <f t="shared" si="35"/>
        <v>0</v>
      </c>
      <c r="J196" s="20">
        <f t="shared" si="36"/>
        <v>4.1</v>
      </c>
      <c r="K196" s="20">
        <f t="shared" si="37"/>
        <v>403.78799999999995</v>
      </c>
      <c r="L196" s="21">
        <f t="shared" si="38"/>
        <v>3.755586434821797E-05</v>
      </c>
      <c r="M196" s="21">
        <f t="shared" si="39"/>
        <v>0</v>
      </c>
      <c r="N196" s="21" t="str">
        <f t="shared" si="40"/>
        <v>MOORSLEDE</v>
      </c>
      <c r="O196" s="21">
        <f t="shared" si="41"/>
        <v>2.0411221392553082E-05</v>
      </c>
      <c r="P196" s="21">
        <f t="shared" si="42"/>
        <v>0.0009943005089714065</v>
      </c>
      <c r="Q196" s="21">
        <f t="shared" si="43"/>
        <v>47.71342531878917</v>
      </c>
    </row>
    <row r="197" spans="1:17" ht="12.75">
      <c r="A197" s="16">
        <v>24393</v>
      </c>
      <c r="B197" s="10" t="s">
        <v>341</v>
      </c>
      <c r="C197" s="11" t="s">
        <v>342</v>
      </c>
      <c r="D197" s="14">
        <v>0.009580617390234903</v>
      </c>
      <c r="E197" s="28">
        <v>0.002164555405239208</v>
      </c>
      <c r="F197" s="14">
        <f t="shared" si="33"/>
        <v>0.011745172795474112</v>
      </c>
      <c r="G197" s="17">
        <v>7.2</v>
      </c>
      <c r="H197" s="20">
        <f t="shared" si="34"/>
        <v>233.7</v>
      </c>
      <c r="I197" s="20">
        <f t="shared" si="35"/>
        <v>52.8</v>
      </c>
      <c r="J197" s="20">
        <f t="shared" si="36"/>
        <v>286.5</v>
      </c>
      <c r="K197" s="20">
        <f t="shared" si="37"/>
        <v>1756.296</v>
      </c>
      <c r="L197" s="21">
        <f t="shared" si="38"/>
        <v>0.0021406842678484243</v>
      </c>
      <c r="M197" s="21">
        <f t="shared" si="39"/>
        <v>0.0005757956448911216</v>
      </c>
      <c r="N197" s="21" t="str">
        <f t="shared" si="40"/>
        <v>MORTSEL</v>
      </c>
      <c r="O197" s="21">
        <f t="shared" si="41"/>
        <v>0.0014262963241381606</v>
      </c>
      <c r="P197" s="21">
        <f t="shared" si="42"/>
        <v>0.004324759543880565</v>
      </c>
      <c r="Q197" s="21">
        <f t="shared" si="43"/>
        <v>2.0321606181617273</v>
      </c>
    </row>
    <row r="198" spans="1:17" ht="12.75">
      <c r="A198" s="16">
        <v>10915</v>
      </c>
      <c r="B198" s="10" t="s">
        <v>787</v>
      </c>
      <c r="C198" s="11" t="s">
        <v>788</v>
      </c>
      <c r="D198" s="14">
        <v>0.00037562986715529087</v>
      </c>
      <c r="E198" s="28">
        <v>0.0008795235913879981</v>
      </c>
      <c r="F198" s="14">
        <f t="shared" si="33"/>
        <v>0.001255153458543289</v>
      </c>
      <c r="G198" s="17">
        <v>7.9</v>
      </c>
      <c r="H198" s="20">
        <f t="shared" si="34"/>
        <v>4.1</v>
      </c>
      <c r="I198" s="20">
        <f t="shared" si="35"/>
        <v>9.6</v>
      </c>
      <c r="J198" s="20">
        <f t="shared" si="36"/>
        <v>13.7</v>
      </c>
      <c r="K198" s="20">
        <f t="shared" si="37"/>
        <v>862.285</v>
      </c>
      <c r="L198" s="21">
        <f t="shared" si="38"/>
        <v>3.755586434821797E-05</v>
      </c>
      <c r="M198" s="21">
        <f t="shared" si="39"/>
        <v>0.00010469011725293119</v>
      </c>
      <c r="N198" s="21" t="str">
        <f t="shared" si="40"/>
        <v>NAZARETH</v>
      </c>
      <c r="O198" s="21">
        <f t="shared" si="41"/>
        <v>6.820334953121396E-05</v>
      </c>
      <c r="P198" s="21">
        <f t="shared" si="42"/>
        <v>0.0021233182124738956</v>
      </c>
      <c r="Q198" s="21">
        <f t="shared" si="43"/>
        <v>30.132169124657686</v>
      </c>
    </row>
    <row r="199" spans="1:17" ht="12.75">
      <c r="A199" s="16">
        <v>16063</v>
      </c>
      <c r="B199" s="10" t="s">
        <v>885</v>
      </c>
      <c r="C199" s="11" t="s">
        <v>886</v>
      </c>
      <c r="D199" s="14">
        <v>0.005104899458382619</v>
      </c>
      <c r="E199" s="28">
        <v>0.008367054722031999</v>
      </c>
      <c r="F199" s="14">
        <f t="shared" si="33"/>
        <v>0.013471954180414619</v>
      </c>
      <c r="G199" s="17">
        <v>4.5</v>
      </c>
      <c r="H199" s="20">
        <f t="shared" si="34"/>
        <v>82</v>
      </c>
      <c r="I199" s="20">
        <f t="shared" si="35"/>
        <v>134.4</v>
      </c>
      <c r="J199" s="20">
        <f t="shared" si="36"/>
        <v>216.4</v>
      </c>
      <c r="K199" s="20">
        <f t="shared" si="37"/>
        <v>722.835</v>
      </c>
      <c r="L199" s="21">
        <f t="shared" si="38"/>
        <v>0.0007511172869643594</v>
      </c>
      <c r="M199" s="21">
        <f t="shared" si="39"/>
        <v>0.0014656616415410367</v>
      </c>
      <c r="N199" s="21" t="str">
        <f t="shared" si="40"/>
        <v>NEERPELT</v>
      </c>
      <c r="O199" s="21">
        <f t="shared" si="41"/>
        <v>0.0010773142217923141</v>
      </c>
      <c r="P199" s="21">
        <f t="shared" si="42"/>
        <v>0.0017799320643564116</v>
      </c>
      <c r="Q199" s="21">
        <f t="shared" si="43"/>
        <v>0.6521939730779391</v>
      </c>
    </row>
    <row r="200" spans="1:17" ht="12.75">
      <c r="A200" s="16">
        <v>11056</v>
      </c>
      <c r="B200" s="10" t="s">
        <v>789</v>
      </c>
      <c r="C200" s="11" t="s">
        <v>790</v>
      </c>
      <c r="D200" s="14">
        <v>0</v>
      </c>
      <c r="E200" s="28">
        <v>0.0008683068017366135</v>
      </c>
      <c r="F200" s="14">
        <f t="shared" si="33"/>
        <v>0.0008683068017366135</v>
      </c>
      <c r="G200" s="17">
        <v>2.8</v>
      </c>
      <c r="H200" s="20">
        <f t="shared" si="34"/>
        <v>0</v>
      </c>
      <c r="I200" s="20">
        <f t="shared" si="35"/>
        <v>9.6</v>
      </c>
      <c r="J200" s="20">
        <f t="shared" si="36"/>
        <v>9.6</v>
      </c>
      <c r="K200" s="20">
        <f t="shared" si="37"/>
        <v>309.568</v>
      </c>
      <c r="L200" s="21">
        <f t="shared" si="38"/>
        <v>0</v>
      </c>
      <c r="M200" s="21">
        <f t="shared" si="39"/>
        <v>0.00010469011725293119</v>
      </c>
      <c r="N200" s="21" t="str">
        <f t="shared" si="40"/>
        <v>NEVELE</v>
      </c>
      <c r="O200" s="21">
        <f t="shared" si="41"/>
        <v>4.779212813866088E-05</v>
      </c>
      <c r="P200" s="21">
        <f t="shared" si="42"/>
        <v>0.0007622901620683636</v>
      </c>
      <c r="Q200" s="21">
        <f t="shared" si="43"/>
        <v>14.950119648505837</v>
      </c>
    </row>
    <row r="201" spans="1:17" ht="12.75">
      <c r="A201" s="16">
        <v>8714</v>
      </c>
      <c r="B201" s="10" t="s">
        <v>343</v>
      </c>
      <c r="C201" s="11" t="s">
        <v>344</v>
      </c>
      <c r="D201" s="14">
        <v>0.015997245811338073</v>
      </c>
      <c r="E201" s="28">
        <v>0.008262565985770026</v>
      </c>
      <c r="F201" s="14">
        <f t="shared" si="33"/>
        <v>0.0242598117971081</v>
      </c>
      <c r="G201" s="17">
        <v>5.4</v>
      </c>
      <c r="H201" s="20">
        <f t="shared" si="34"/>
        <v>139.39999999999998</v>
      </c>
      <c r="I201" s="20">
        <f t="shared" si="35"/>
        <v>72</v>
      </c>
      <c r="J201" s="20">
        <f t="shared" si="36"/>
        <v>211.39999999999998</v>
      </c>
      <c r="K201" s="20">
        <f t="shared" si="37"/>
        <v>470.55600000000004</v>
      </c>
      <c r="L201" s="21">
        <f t="shared" si="38"/>
        <v>0.0012768993878394107</v>
      </c>
      <c r="M201" s="21">
        <f t="shared" si="39"/>
        <v>0.000785175879396984</v>
      </c>
      <c r="N201" s="21" t="str">
        <f t="shared" si="40"/>
        <v>NIEL</v>
      </c>
      <c r="O201" s="21">
        <f t="shared" si="41"/>
        <v>0.0010524224883867615</v>
      </c>
      <c r="P201" s="21">
        <f t="shared" si="42"/>
        <v>0.001158712171484911</v>
      </c>
      <c r="Q201" s="21">
        <f t="shared" si="43"/>
        <v>0.10099526024104533</v>
      </c>
    </row>
    <row r="202" spans="1:17" ht="12.75">
      <c r="A202" s="16">
        <v>6585</v>
      </c>
      <c r="B202" s="10" t="s">
        <v>859</v>
      </c>
      <c r="C202" s="11" t="s">
        <v>860</v>
      </c>
      <c r="D202" s="14">
        <v>0.0006226271829916476</v>
      </c>
      <c r="E202" s="28">
        <v>0.0029157175398633254</v>
      </c>
      <c r="F202" s="14">
        <f t="shared" si="33"/>
        <v>0.003538344722854973</v>
      </c>
      <c r="G202" s="17">
        <v>2.8</v>
      </c>
      <c r="H202" s="20">
        <f t="shared" si="34"/>
        <v>4.1</v>
      </c>
      <c r="I202" s="20">
        <f t="shared" si="35"/>
        <v>19.2</v>
      </c>
      <c r="J202" s="20">
        <f t="shared" si="36"/>
        <v>23.299999999999997</v>
      </c>
      <c r="K202" s="20">
        <f t="shared" si="37"/>
        <v>184.38</v>
      </c>
      <c r="L202" s="21">
        <f t="shared" si="38"/>
        <v>3.755586434821797E-05</v>
      </c>
      <c r="M202" s="21">
        <f t="shared" si="39"/>
        <v>0.00020938023450586238</v>
      </c>
      <c r="N202" s="21" t="str">
        <f t="shared" si="40"/>
        <v>NIEUWERKERKEN</v>
      </c>
      <c r="O202" s="21">
        <f t="shared" si="41"/>
        <v>0.00011599547766987484</v>
      </c>
      <c r="P202" s="21">
        <f t="shared" si="42"/>
        <v>0.00045402321971962505</v>
      </c>
      <c r="Q202" s="21">
        <f t="shared" si="43"/>
        <v>2.914145868787946</v>
      </c>
    </row>
    <row r="203" spans="1:17" ht="12.75">
      <c r="A203" s="16">
        <v>10856</v>
      </c>
      <c r="B203" s="10" t="s">
        <v>705</v>
      </c>
      <c r="C203" s="11" t="s">
        <v>706</v>
      </c>
      <c r="D203" s="14">
        <v>0.0018883566691230657</v>
      </c>
      <c r="E203" s="28">
        <v>0.0017686072218128224</v>
      </c>
      <c r="F203" s="14">
        <f t="shared" si="33"/>
        <v>0.003656963890935888</v>
      </c>
      <c r="G203" s="17">
        <v>10</v>
      </c>
      <c r="H203" s="20">
        <f t="shared" si="34"/>
        <v>20.5</v>
      </c>
      <c r="I203" s="20">
        <f t="shared" si="35"/>
        <v>19.2</v>
      </c>
      <c r="J203" s="20">
        <f t="shared" si="36"/>
        <v>39.7</v>
      </c>
      <c r="K203" s="20">
        <f t="shared" si="37"/>
        <v>1085.6</v>
      </c>
      <c r="L203" s="21">
        <f t="shared" si="38"/>
        <v>0.00018777932174108986</v>
      </c>
      <c r="M203" s="21">
        <f t="shared" si="39"/>
        <v>0.00020938023450586238</v>
      </c>
      <c r="N203" s="21" t="str">
        <f t="shared" si="40"/>
        <v>NIEUWPOORT</v>
      </c>
      <c r="O203" s="21">
        <f t="shared" si="41"/>
        <v>0.0001976403632400872</v>
      </c>
      <c r="P203" s="21">
        <f t="shared" si="42"/>
        <v>0.002673216223709865</v>
      </c>
      <c r="Q203" s="21">
        <f t="shared" si="43"/>
        <v>12.525659333374769</v>
      </c>
    </row>
    <row r="204" spans="1:17" ht="12.75">
      <c r="A204" s="16">
        <v>20743</v>
      </c>
      <c r="B204" s="10" t="s">
        <v>385</v>
      </c>
      <c r="C204" s="11" t="s">
        <v>386</v>
      </c>
      <c r="D204" s="14">
        <v>0.000988285204647351</v>
      </c>
      <c r="E204" s="28">
        <v>0.0006942100949717977</v>
      </c>
      <c r="F204" s="14">
        <f t="shared" si="33"/>
        <v>0.0016824952996191485</v>
      </c>
      <c r="G204" s="17">
        <v>4</v>
      </c>
      <c r="H204" s="20">
        <f t="shared" si="34"/>
        <v>20.5</v>
      </c>
      <c r="I204" s="20">
        <f t="shared" si="35"/>
        <v>14.399999999999999</v>
      </c>
      <c r="J204" s="20">
        <f t="shared" si="36"/>
        <v>34.9</v>
      </c>
      <c r="K204" s="20">
        <f t="shared" si="37"/>
        <v>829.72</v>
      </c>
      <c r="L204" s="21">
        <f t="shared" si="38"/>
        <v>0.00018777932174108986</v>
      </c>
      <c r="M204" s="21">
        <f t="shared" si="39"/>
        <v>0.00015703517587939677</v>
      </c>
      <c r="N204" s="21" t="str">
        <f t="shared" si="40"/>
        <v>NIJLEN</v>
      </c>
      <c r="O204" s="21">
        <f t="shared" si="41"/>
        <v>0.00017374429917075675</v>
      </c>
      <c r="P204" s="21">
        <f t="shared" si="42"/>
        <v>0.002043129113058723</v>
      </c>
      <c r="Q204" s="21">
        <f t="shared" si="43"/>
        <v>10.759402310234798</v>
      </c>
    </row>
    <row r="205" spans="1:17" ht="12.75">
      <c r="A205" s="16">
        <v>35373</v>
      </c>
      <c r="B205" s="10" t="s">
        <v>721</v>
      </c>
      <c r="C205" s="11" t="s">
        <v>722</v>
      </c>
      <c r="D205" s="14">
        <v>0.009040793825799337</v>
      </c>
      <c r="E205" s="28">
        <v>0.003935204817233483</v>
      </c>
      <c r="F205" s="14">
        <f t="shared" si="33"/>
        <v>0.01297599864303282</v>
      </c>
      <c r="G205" s="17">
        <v>4.7</v>
      </c>
      <c r="H205" s="20">
        <f t="shared" si="34"/>
        <v>319.79999999999995</v>
      </c>
      <c r="I205" s="20">
        <f t="shared" si="35"/>
        <v>139.2</v>
      </c>
      <c r="J205" s="20">
        <f t="shared" si="36"/>
        <v>458.99999999999994</v>
      </c>
      <c r="K205" s="20">
        <f t="shared" si="37"/>
        <v>1662.531</v>
      </c>
      <c r="L205" s="21">
        <f t="shared" si="38"/>
        <v>0.002929357419161001</v>
      </c>
      <c r="M205" s="21">
        <f t="shared" si="39"/>
        <v>0.0015180067001675022</v>
      </c>
      <c r="N205" s="21" t="str">
        <f t="shared" si="40"/>
        <v>NINOVE</v>
      </c>
      <c r="O205" s="21">
        <f t="shared" si="41"/>
        <v>0.0022850611266297233</v>
      </c>
      <c r="P205" s="21">
        <f t="shared" si="42"/>
        <v>0.004093869603556177</v>
      </c>
      <c r="Q205" s="21">
        <f t="shared" si="43"/>
        <v>0.7915799082339199</v>
      </c>
    </row>
    <row r="206" spans="1:17" ht="12.75">
      <c r="A206" s="16">
        <v>11147</v>
      </c>
      <c r="B206" s="10" t="s">
        <v>431</v>
      </c>
      <c r="C206" s="11" t="s">
        <v>432</v>
      </c>
      <c r="D206" s="14">
        <v>0.004781555575491163</v>
      </c>
      <c r="E206" s="28">
        <v>0.0008612182650040369</v>
      </c>
      <c r="F206" s="14">
        <f t="shared" si="33"/>
        <v>0.0056427738404952</v>
      </c>
      <c r="G206" s="17">
        <v>4.5</v>
      </c>
      <c r="H206" s="20">
        <f t="shared" si="34"/>
        <v>53.3</v>
      </c>
      <c r="I206" s="20">
        <f t="shared" si="35"/>
        <v>9.6</v>
      </c>
      <c r="J206" s="20">
        <f t="shared" si="36"/>
        <v>62.9</v>
      </c>
      <c r="K206" s="20">
        <f t="shared" si="37"/>
        <v>501.615</v>
      </c>
      <c r="L206" s="21">
        <f t="shared" si="38"/>
        <v>0.00048822623652683357</v>
      </c>
      <c r="M206" s="21">
        <f t="shared" si="39"/>
        <v>0.00010469011725293119</v>
      </c>
      <c r="N206" s="21" t="str">
        <f t="shared" si="40"/>
        <v>OLEN</v>
      </c>
      <c r="O206" s="21">
        <f t="shared" si="41"/>
        <v>0.00031313800624185097</v>
      </c>
      <c r="P206" s="21">
        <f t="shared" si="42"/>
        <v>0.0012351928482463375</v>
      </c>
      <c r="Q206" s="21">
        <f t="shared" si="43"/>
        <v>2.9445638141169646</v>
      </c>
    </row>
    <row r="207" spans="1:17" ht="12.75">
      <c r="A207" s="16">
        <v>68594</v>
      </c>
      <c r="B207" s="10" t="s">
        <v>659</v>
      </c>
      <c r="C207" s="11" t="s">
        <v>660</v>
      </c>
      <c r="D207" s="14">
        <v>0.0025701956439338714</v>
      </c>
      <c r="E207" s="28">
        <v>0.001539493250138496</v>
      </c>
      <c r="F207" s="14">
        <f t="shared" si="33"/>
        <v>0.004109688894072368</v>
      </c>
      <c r="G207" s="17">
        <v>11.6</v>
      </c>
      <c r="H207" s="20">
        <f t="shared" si="34"/>
        <v>176.29999999999998</v>
      </c>
      <c r="I207" s="20">
        <f t="shared" si="35"/>
        <v>105.6</v>
      </c>
      <c r="J207" s="20">
        <f t="shared" si="36"/>
        <v>281.9</v>
      </c>
      <c r="K207" s="20">
        <f t="shared" si="37"/>
        <v>7956.904</v>
      </c>
      <c r="L207" s="21">
        <f t="shared" si="38"/>
        <v>0.0016149021669733725</v>
      </c>
      <c r="M207" s="21">
        <f t="shared" si="39"/>
        <v>0.0011515912897822431</v>
      </c>
      <c r="N207" s="21" t="str">
        <f t="shared" si="40"/>
        <v>OOSTENDE</v>
      </c>
      <c r="O207" s="21">
        <f t="shared" si="41"/>
        <v>0.0014033959294050523</v>
      </c>
      <c r="P207" s="21">
        <f t="shared" si="42"/>
        <v>0.019593335356763008</v>
      </c>
      <c r="Q207" s="21">
        <f t="shared" si="43"/>
        <v>12.961373940331503</v>
      </c>
    </row>
    <row r="208" spans="1:17" ht="12.75">
      <c r="A208" s="16">
        <v>13237</v>
      </c>
      <c r="B208" s="10" t="s">
        <v>791</v>
      </c>
      <c r="C208" s="11" t="s">
        <v>792</v>
      </c>
      <c r="D208" s="14">
        <v>0.0012389514240386795</v>
      </c>
      <c r="E208" s="28">
        <v>0</v>
      </c>
      <c r="F208" s="14">
        <f t="shared" si="33"/>
        <v>0.0012389514240386795</v>
      </c>
      <c r="G208" s="17">
        <v>3.2</v>
      </c>
      <c r="H208" s="20">
        <f t="shared" si="34"/>
        <v>16.4</v>
      </c>
      <c r="I208" s="20">
        <f t="shared" si="35"/>
        <v>0</v>
      </c>
      <c r="J208" s="20">
        <f t="shared" si="36"/>
        <v>16.4</v>
      </c>
      <c r="K208" s="20">
        <f t="shared" si="37"/>
        <v>423.584</v>
      </c>
      <c r="L208" s="21">
        <f t="shared" si="38"/>
        <v>0.00015022345739287187</v>
      </c>
      <c r="M208" s="21">
        <f t="shared" si="39"/>
        <v>0</v>
      </c>
      <c r="N208" s="21" t="str">
        <f t="shared" si="40"/>
        <v>OOSTERZELE</v>
      </c>
      <c r="O208" s="21">
        <f t="shared" si="41"/>
        <v>8.164488557021233E-05</v>
      </c>
      <c r="P208" s="21">
        <f t="shared" si="42"/>
        <v>0.0010430468136550476</v>
      </c>
      <c r="Q208" s="21">
        <f t="shared" si="43"/>
        <v>11.775409094768788</v>
      </c>
    </row>
    <row r="209" spans="1:17" ht="12.75">
      <c r="A209" s="16">
        <v>21543</v>
      </c>
      <c r="B209" s="10" t="s">
        <v>591</v>
      </c>
      <c r="C209" s="11" t="s">
        <v>592</v>
      </c>
      <c r="D209" s="14">
        <v>0.00019031704033792879</v>
      </c>
      <c r="E209" s="28">
        <v>0.0004456203871327113</v>
      </c>
      <c r="F209" s="14">
        <f t="shared" si="33"/>
        <v>0.0006359374274706401</v>
      </c>
      <c r="G209" s="17">
        <v>3.8</v>
      </c>
      <c r="H209" s="20">
        <f t="shared" si="34"/>
        <v>4.1</v>
      </c>
      <c r="I209" s="20">
        <f t="shared" si="35"/>
        <v>9.6</v>
      </c>
      <c r="J209" s="20">
        <f t="shared" si="36"/>
        <v>13.7</v>
      </c>
      <c r="K209" s="20">
        <f t="shared" si="37"/>
        <v>818.6339999999999</v>
      </c>
      <c r="L209" s="21">
        <f t="shared" si="38"/>
        <v>3.755586434821797E-05</v>
      </c>
      <c r="M209" s="21">
        <f t="shared" si="39"/>
        <v>0.00010469011725293119</v>
      </c>
      <c r="N209" s="21" t="str">
        <f t="shared" si="40"/>
        <v>OOSTKAMP</v>
      </c>
      <c r="O209" s="21">
        <f t="shared" si="41"/>
        <v>6.820334953121396E-05</v>
      </c>
      <c r="P209" s="21">
        <f t="shared" si="42"/>
        <v>0.002015830591452194</v>
      </c>
      <c r="Q209" s="21">
        <f t="shared" si="43"/>
        <v>28.556181702331617</v>
      </c>
    </row>
    <row r="210" spans="1:17" ht="12.75">
      <c r="A210" s="16">
        <v>7445</v>
      </c>
      <c r="B210" s="10" t="s">
        <v>685</v>
      </c>
      <c r="C210" s="11" t="s">
        <v>686</v>
      </c>
      <c r="D210" s="14">
        <v>0.013216924110141033</v>
      </c>
      <c r="E210" s="28">
        <v>0.0019341840161182</v>
      </c>
      <c r="F210" s="14">
        <f t="shared" si="33"/>
        <v>0.015151108126259232</v>
      </c>
      <c r="G210" s="17">
        <v>2.6</v>
      </c>
      <c r="H210" s="20">
        <f t="shared" si="34"/>
        <v>98.39999999999999</v>
      </c>
      <c r="I210" s="20">
        <f t="shared" si="35"/>
        <v>14.399999999999999</v>
      </c>
      <c r="J210" s="20">
        <f t="shared" si="36"/>
        <v>112.79999999999998</v>
      </c>
      <c r="K210" s="20">
        <f t="shared" si="37"/>
        <v>193.57</v>
      </c>
      <c r="L210" s="21">
        <f t="shared" si="38"/>
        <v>0.0009013407443572312</v>
      </c>
      <c r="M210" s="21">
        <f t="shared" si="39"/>
        <v>0.00015703517587939677</v>
      </c>
      <c r="N210" s="21" t="str">
        <f t="shared" si="40"/>
        <v>OOSTROZEBEKE</v>
      </c>
      <c r="O210" s="21">
        <f t="shared" si="41"/>
        <v>0.0005615575056292653</v>
      </c>
      <c r="P210" s="21">
        <f t="shared" si="42"/>
        <v>0.0004766529701764173</v>
      </c>
      <c r="Q210" s="21">
        <f t="shared" si="43"/>
        <v>-0.15119473001737627</v>
      </c>
    </row>
    <row r="211" spans="1:17" ht="12.75">
      <c r="A211" s="16">
        <v>9416</v>
      </c>
      <c r="B211" s="10" t="s">
        <v>861</v>
      </c>
      <c r="C211" s="11" t="s">
        <v>862</v>
      </c>
      <c r="D211" s="14">
        <v>0.004789719626168224</v>
      </c>
      <c r="E211" s="28">
        <v>0.004587935429056924</v>
      </c>
      <c r="F211" s="14">
        <f t="shared" si="33"/>
        <v>0.009377655055225148</v>
      </c>
      <c r="G211" s="17">
        <v>3.7</v>
      </c>
      <c r="H211" s="20">
        <f t="shared" si="34"/>
        <v>45.099999999999994</v>
      </c>
      <c r="I211" s="20">
        <f t="shared" si="35"/>
        <v>43.199999999999996</v>
      </c>
      <c r="J211" s="20">
        <f t="shared" si="36"/>
        <v>88.29999999999998</v>
      </c>
      <c r="K211" s="20">
        <f t="shared" si="37"/>
        <v>348.39200000000005</v>
      </c>
      <c r="L211" s="21">
        <f t="shared" si="38"/>
        <v>0.0004131145078303976</v>
      </c>
      <c r="M211" s="21">
        <f t="shared" si="39"/>
        <v>0.00047110552763819034</v>
      </c>
      <c r="N211" s="21" t="str">
        <f t="shared" si="40"/>
        <v>OPGLABBEEK</v>
      </c>
      <c r="O211" s="21">
        <f t="shared" si="41"/>
        <v>0.00043958801194205784</v>
      </c>
      <c r="P211" s="21">
        <f t="shared" si="42"/>
        <v>0.0008578916236281572</v>
      </c>
      <c r="Q211" s="21">
        <f t="shared" si="43"/>
        <v>0.951581026602782</v>
      </c>
    </row>
    <row r="212" spans="1:17" ht="12.75">
      <c r="A212" s="16">
        <v>12079</v>
      </c>
      <c r="B212" s="10" t="s">
        <v>485</v>
      </c>
      <c r="C212" s="11" t="s">
        <v>486</v>
      </c>
      <c r="D212" s="14">
        <v>0.001357728288765626</v>
      </c>
      <c r="E212" s="28">
        <v>0.0003973838893948174</v>
      </c>
      <c r="F212" s="14">
        <f t="shared" si="33"/>
        <v>0.0017551121781604435</v>
      </c>
      <c r="G212" s="17">
        <v>4.9</v>
      </c>
      <c r="H212" s="20">
        <f t="shared" si="34"/>
        <v>16.4</v>
      </c>
      <c r="I212" s="20">
        <f t="shared" si="35"/>
        <v>4.8</v>
      </c>
      <c r="J212" s="20">
        <f t="shared" si="36"/>
        <v>21.2</v>
      </c>
      <c r="K212" s="20">
        <f t="shared" si="37"/>
        <v>591.8710000000001</v>
      </c>
      <c r="L212" s="21">
        <f t="shared" si="38"/>
        <v>0.00015022345739287187</v>
      </c>
      <c r="M212" s="21">
        <f t="shared" si="39"/>
        <v>5.2345058626465595E-05</v>
      </c>
      <c r="N212" s="21" t="str">
        <f t="shared" si="40"/>
        <v>OPWIJK</v>
      </c>
      <c r="O212" s="21">
        <f t="shared" si="41"/>
        <v>0.00010554094963954278</v>
      </c>
      <c r="P212" s="21">
        <f t="shared" si="42"/>
        <v>0.0014574421145388558</v>
      </c>
      <c r="Q212" s="21">
        <f t="shared" si="43"/>
        <v>12.809257160528707</v>
      </c>
    </row>
    <row r="213" spans="1:17" ht="12.75">
      <c r="A213" s="16">
        <v>28299</v>
      </c>
      <c r="B213" s="10" t="s">
        <v>805</v>
      </c>
      <c r="C213" s="11" t="s">
        <v>806</v>
      </c>
      <c r="D213" s="14">
        <v>0.0014488144457401322</v>
      </c>
      <c r="E213" s="28">
        <v>0.007293543941482032</v>
      </c>
      <c r="F213" s="14">
        <f t="shared" si="33"/>
        <v>0.008742358387222164</v>
      </c>
      <c r="G213" s="17">
        <v>8.2</v>
      </c>
      <c r="H213" s="20">
        <f t="shared" si="34"/>
        <v>41</v>
      </c>
      <c r="I213" s="20">
        <f t="shared" si="35"/>
        <v>206.4</v>
      </c>
      <c r="J213" s="20">
        <f t="shared" si="36"/>
        <v>247.4</v>
      </c>
      <c r="K213" s="20">
        <f t="shared" si="37"/>
        <v>2320.518</v>
      </c>
      <c r="L213" s="21">
        <f t="shared" si="38"/>
        <v>0.0003755586434821797</v>
      </c>
      <c r="M213" s="21">
        <f t="shared" si="39"/>
        <v>0.002250837520938021</v>
      </c>
      <c r="N213" s="21" t="str">
        <f t="shared" si="40"/>
        <v>OUDENAARDE</v>
      </c>
      <c r="O213" s="21">
        <f t="shared" si="41"/>
        <v>0.0012316429689067398</v>
      </c>
      <c r="P213" s="21">
        <f t="shared" si="42"/>
        <v>0.005714117874917805</v>
      </c>
      <c r="Q213" s="21">
        <f t="shared" si="43"/>
        <v>3.6394271872390958</v>
      </c>
    </row>
    <row r="214" spans="1:17" ht="12.75">
      <c r="A214" s="16">
        <v>8884</v>
      </c>
      <c r="B214" s="10" t="s">
        <v>661</v>
      </c>
      <c r="C214" s="11" t="s">
        <v>662</v>
      </c>
      <c r="D214" s="14">
        <v>0.00046150382710490766</v>
      </c>
      <c r="E214" s="28">
        <v>0.000540297163439892</v>
      </c>
      <c r="F214" s="14">
        <f t="shared" si="33"/>
        <v>0.0010018009905447996</v>
      </c>
      <c r="G214" s="17">
        <v>3.4</v>
      </c>
      <c r="H214" s="20">
        <f t="shared" si="34"/>
        <v>4.1</v>
      </c>
      <c r="I214" s="20">
        <f t="shared" si="35"/>
        <v>4.8</v>
      </c>
      <c r="J214" s="20">
        <f t="shared" si="36"/>
        <v>8.899999999999999</v>
      </c>
      <c r="K214" s="20">
        <f t="shared" si="37"/>
        <v>302.056</v>
      </c>
      <c r="L214" s="21">
        <f t="shared" si="38"/>
        <v>3.755586434821797E-05</v>
      </c>
      <c r="M214" s="21">
        <f t="shared" si="39"/>
        <v>5.2345058626465595E-05</v>
      </c>
      <c r="N214" s="21" t="str">
        <f t="shared" si="40"/>
        <v>OUDENBURG</v>
      </c>
      <c r="O214" s="21">
        <f t="shared" si="41"/>
        <v>4.4307285461883516E-05</v>
      </c>
      <c r="P214" s="21">
        <f t="shared" si="42"/>
        <v>0.0007437923725763698</v>
      </c>
      <c r="Q214" s="21">
        <f t="shared" si="43"/>
        <v>15.787134775300924</v>
      </c>
    </row>
    <row r="215" spans="1:17" ht="12.75">
      <c r="A215" s="16">
        <v>10780</v>
      </c>
      <c r="B215" s="10" t="s">
        <v>561</v>
      </c>
      <c r="C215" s="11" t="s">
        <v>562</v>
      </c>
      <c r="D215" s="14">
        <v>0.0015213358070500927</v>
      </c>
      <c r="E215" s="28">
        <v>0.0017810760667903525</v>
      </c>
      <c r="F215" s="14">
        <f t="shared" si="33"/>
        <v>0.003302411873840445</v>
      </c>
      <c r="G215" s="17">
        <v>3.6</v>
      </c>
      <c r="H215" s="20">
        <f t="shared" si="34"/>
        <v>16.4</v>
      </c>
      <c r="I215" s="20">
        <f t="shared" si="35"/>
        <v>19.2</v>
      </c>
      <c r="J215" s="20">
        <f t="shared" si="36"/>
        <v>35.599999999999994</v>
      </c>
      <c r="K215" s="20">
        <f t="shared" si="37"/>
        <v>388.08</v>
      </c>
      <c r="L215" s="21">
        <f t="shared" si="38"/>
        <v>0.00015022345739287187</v>
      </c>
      <c r="M215" s="21">
        <f t="shared" si="39"/>
        <v>0.00020938023450586238</v>
      </c>
      <c r="N215" s="21" t="str">
        <f t="shared" si="40"/>
        <v>OUD-HEVERLEE</v>
      </c>
      <c r="O215" s="21">
        <f t="shared" si="41"/>
        <v>0.00017722914184753406</v>
      </c>
      <c r="P215" s="21">
        <f t="shared" si="42"/>
        <v>0.0009556206264713748</v>
      </c>
      <c r="Q215" s="21">
        <f t="shared" si="43"/>
        <v>4.392006170709059</v>
      </c>
    </row>
    <row r="216" spans="1:17" ht="12.75">
      <c r="A216" s="16">
        <v>12567</v>
      </c>
      <c r="B216" s="10" t="s">
        <v>433</v>
      </c>
      <c r="C216" s="11" t="s">
        <v>434</v>
      </c>
      <c r="D216" s="14">
        <v>0.0016312564653457467</v>
      </c>
      <c r="E216" s="28">
        <v>0</v>
      </c>
      <c r="F216" s="14">
        <f t="shared" si="33"/>
        <v>0.0016312564653457467</v>
      </c>
      <c r="G216" s="17">
        <v>3.8</v>
      </c>
      <c r="H216" s="20">
        <f t="shared" si="34"/>
        <v>20.5</v>
      </c>
      <c r="I216" s="20">
        <f t="shared" si="35"/>
        <v>0</v>
      </c>
      <c r="J216" s="20">
        <f t="shared" si="36"/>
        <v>20.5</v>
      </c>
      <c r="K216" s="20">
        <f t="shared" si="37"/>
        <v>477.546</v>
      </c>
      <c r="L216" s="21">
        <f t="shared" si="38"/>
        <v>0.00018777932174108986</v>
      </c>
      <c r="M216" s="21">
        <f t="shared" si="39"/>
        <v>0</v>
      </c>
      <c r="N216" s="21" t="str">
        <f t="shared" si="40"/>
        <v>OUD-TURNHOUT</v>
      </c>
      <c r="O216" s="21">
        <f t="shared" si="41"/>
        <v>0.00010205610696276543</v>
      </c>
      <c r="P216" s="21">
        <f t="shared" si="42"/>
        <v>0.0011759245714515027</v>
      </c>
      <c r="Q216" s="21">
        <f t="shared" si="43"/>
        <v>10.522334198780793</v>
      </c>
    </row>
    <row r="217" spans="1:17" ht="12.75">
      <c r="A217" s="16">
        <v>24084</v>
      </c>
      <c r="B217" s="10" t="s">
        <v>487</v>
      </c>
      <c r="C217" s="11" t="s">
        <v>488</v>
      </c>
      <c r="D217" s="14">
        <v>0.005958312572662348</v>
      </c>
      <c r="E217" s="28">
        <v>0.0035874439461883404</v>
      </c>
      <c r="F217" s="14">
        <f t="shared" si="33"/>
        <v>0.009545756518850689</v>
      </c>
      <c r="G217" s="17">
        <v>4.4</v>
      </c>
      <c r="H217" s="20">
        <f t="shared" si="34"/>
        <v>143.5</v>
      </c>
      <c r="I217" s="20">
        <f t="shared" si="35"/>
        <v>86.39999999999999</v>
      </c>
      <c r="J217" s="20">
        <f t="shared" si="36"/>
        <v>229.89999999999998</v>
      </c>
      <c r="K217" s="20">
        <f t="shared" si="37"/>
        <v>1059.6960000000001</v>
      </c>
      <c r="L217" s="21">
        <f t="shared" si="38"/>
        <v>0.001314455252187629</v>
      </c>
      <c r="M217" s="21">
        <f t="shared" si="39"/>
        <v>0.0009422110552763807</v>
      </c>
      <c r="N217" s="21" t="str">
        <f t="shared" si="40"/>
        <v>OVERIJSE</v>
      </c>
      <c r="O217" s="21">
        <f t="shared" si="41"/>
        <v>0.0011445219019873057</v>
      </c>
      <c r="P217" s="21">
        <f t="shared" si="42"/>
        <v>0.0026094293841197953</v>
      </c>
      <c r="Q217" s="21">
        <f t="shared" si="43"/>
        <v>1.279929619161397</v>
      </c>
    </row>
    <row r="218" spans="1:17" ht="12.75">
      <c r="A218" s="16">
        <v>13245</v>
      </c>
      <c r="B218" s="10" t="s">
        <v>887</v>
      </c>
      <c r="C218" s="11" t="s">
        <v>888</v>
      </c>
      <c r="D218" s="14">
        <v>0.002785956964892412</v>
      </c>
      <c r="E218" s="28">
        <v>0.0043488108720271795</v>
      </c>
      <c r="F218" s="14">
        <f t="shared" si="33"/>
        <v>0.007134767836919591</v>
      </c>
      <c r="G218" s="17">
        <v>4.1</v>
      </c>
      <c r="H218" s="20">
        <f t="shared" si="34"/>
        <v>36.9</v>
      </c>
      <c r="I218" s="20">
        <f t="shared" si="35"/>
        <v>57.599999999999994</v>
      </c>
      <c r="J218" s="20">
        <f t="shared" si="36"/>
        <v>94.5</v>
      </c>
      <c r="K218" s="20">
        <f t="shared" si="37"/>
        <v>543.045</v>
      </c>
      <c r="L218" s="21">
        <f t="shared" si="38"/>
        <v>0.00033800277913396173</v>
      </c>
      <c r="M218" s="21">
        <f t="shared" si="39"/>
        <v>0.0006281407035175871</v>
      </c>
      <c r="N218" s="21" t="str">
        <f t="shared" si="40"/>
        <v>OVERPELT</v>
      </c>
      <c r="O218" s="21">
        <f t="shared" si="41"/>
        <v>0.00047045376136494306</v>
      </c>
      <c r="P218" s="21">
        <f t="shared" si="42"/>
        <v>0.0013372114077049775</v>
      </c>
      <c r="Q218" s="21">
        <f t="shared" si="43"/>
        <v>1.8423864734873874</v>
      </c>
    </row>
    <row r="219" spans="1:17" ht="12.75">
      <c r="A219" s="16">
        <v>15723</v>
      </c>
      <c r="B219" s="10" t="s">
        <v>889</v>
      </c>
      <c r="C219" s="11" t="s">
        <v>890</v>
      </c>
      <c r="D219" s="14">
        <v>0.0028684093366405897</v>
      </c>
      <c r="E219" s="28">
        <v>0.0033581377599694712</v>
      </c>
      <c r="F219" s="14">
        <f t="shared" si="33"/>
        <v>0.006226547096610061</v>
      </c>
      <c r="G219" s="17">
        <v>3.3</v>
      </c>
      <c r="H219" s="20">
        <f t="shared" si="34"/>
        <v>45.099999999999994</v>
      </c>
      <c r="I219" s="20">
        <f t="shared" si="35"/>
        <v>52.8</v>
      </c>
      <c r="J219" s="20">
        <f t="shared" si="36"/>
        <v>97.89999999999999</v>
      </c>
      <c r="K219" s="20">
        <f t="shared" si="37"/>
        <v>518.8589999999999</v>
      </c>
      <c r="L219" s="21">
        <f t="shared" si="38"/>
        <v>0.0004131145078303976</v>
      </c>
      <c r="M219" s="21">
        <f t="shared" si="39"/>
        <v>0.0005757956448911216</v>
      </c>
      <c r="N219" s="21" t="str">
        <f t="shared" si="40"/>
        <v>PEER</v>
      </c>
      <c r="O219" s="21">
        <f t="shared" si="41"/>
        <v>0.00048738014008071877</v>
      </c>
      <c r="P219" s="21">
        <f t="shared" si="42"/>
        <v>0.0012776550263613456</v>
      </c>
      <c r="Q219" s="21">
        <f t="shared" si="43"/>
        <v>1.6214753562788653</v>
      </c>
    </row>
    <row r="220" spans="1:17" ht="12.75">
      <c r="A220" s="16">
        <v>4347</v>
      </c>
      <c r="B220" s="10" t="s">
        <v>489</v>
      </c>
      <c r="C220" s="11" t="s">
        <v>490</v>
      </c>
      <c r="D220" s="14">
        <v>0.0037727168161950765</v>
      </c>
      <c r="E220" s="28">
        <v>0</v>
      </c>
      <c r="F220" s="14">
        <f t="shared" si="33"/>
        <v>0.0037727168161950765</v>
      </c>
      <c r="H220" s="20">
        <f t="shared" si="34"/>
        <v>16.4</v>
      </c>
      <c r="I220" s="20">
        <f t="shared" si="35"/>
        <v>0</v>
      </c>
      <c r="J220" s="20">
        <f t="shared" si="36"/>
        <v>16.4</v>
      </c>
      <c r="K220" s="20">
        <f t="shared" si="37"/>
        <v>0</v>
      </c>
      <c r="L220" s="21">
        <f t="shared" si="38"/>
        <v>0.00015022345739287187</v>
      </c>
      <c r="M220" s="21">
        <f t="shared" si="39"/>
        <v>0</v>
      </c>
      <c r="N220" s="21" t="str">
        <f t="shared" si="40"/>
        <v>PEPINGEN</v>
      </c>
      <c r="O220" s="21">
        <f t="shared" si="41"/>
        <v>8.164488557021233E-05</v>
      </c>
      <c r="P220" s="21">
        <f t="shared" si="42"/>
        <v>0</v>
      </c>
      <c r="Q220" s="21">
        <f t="shared" si="43"/>
        <v>-1</v>
      </c>
    </row>
    <row r="221" spans="1:17" ht="12.75">
      <c r="A221" s="16">
        <v>6612</v>
      </c>
      <c r="B221" s="10" t="s">
        <v>687</v>
      </c>
      <c r="C221" s="11" t="s">
        <v>688</v>
      </c>
      <c r="D221" s="14">
        <v>0.004340592861464004</v>
      </c>
      <c r="E221" s="28">
        <v>0.0007259528130671506</v>
      </c>
      <c r="F221" s="14">
        <f t="shared" si="33"/>
        <v>0.0050665456745311544</v>
      </c>
      <c r="G221" s="17">
        <v>2.5</v>
      </c>
      <c r="H221" s="20">
        <f t="shared" si="34"/>
        <v>28.699999999999996</v>
      </c>
      <c r="I221" s="20">
        <f t="shared" si="35"/>
        <v>4.8</v>
      </c>
      <c r="J221" s="20">
        <f t="shared" si="36"/>
        <v>33.49999999999999</v>
      </c>
      <c r="K221" s="20">
        <f t="shared" si="37"/>
        <v>165.3</v>
      </c>
      <c r="L221" s="21">
        <f t="shared" si="38"/>
        <v>0.00026289105043752575</v>
      </c>
      <c r="M221" s="21">
        <f t="shared" si="39"/>
        <v>5.2345058626465595E-05</v>
      </c>
      <c r="N221" s="21" t="str">
        <f t="shared" si="40"/>
        <v>PITTEM</v>
      </c>
      <c r="O221" s="21">
        <f t="shared" si="41"/>
        <v>0.000166774613817202</v>
      </c>
      <c r="P221" s="21">
        <f t="shared" si="42"/>
        <v>0.0004070400163773404</v>
      </c>
      <c r="Q221" s="21">
        <f t="shared" si="43"/>
        <v>1.4406593249467097</v>
      </c>
    </row>
    <row r="222" spans="1:17" ht="12.75">
      <c r="A222" s="16">
        <v>19512</v>
      </c>
      <c r="B222" s="10" t="s">
        <v>615</v>
      </c>
      <c r="C222" s="11" t="s">
        <v>616</v>
      </c>
      <c r="D222" s="14">
        <v>0.00021012710127101268</v>
      </c>
      <c r="E222" s="28">
        <v>0</v>
      </c>
      <c r="F222" s="14">
        <f t="shared" si="33"/>
        <v>0.00021012710127101268</v>
      </c>
      <c r="G222" s="17">
        <v>4.5</v>
      </c>
      <c r="H222" s="20">
        <f t="shared" si="34"/>
        <v>4.1</v>
      </c>
      <c r="I222" s="20">
        <f t="shared" si="35"/>
        <v>0</v>
      </c>
      <c r="J222" s="20">
        <f t="shared" si="36"/>
        <v>4.1</v>
      </c>
      <c r="K222" s="20">
        <f t="shared" si="37"/>
        <v>878.04</v>
      </c>
      <c r="L222" s="21">
        <f t="shared" si="38"/>
        <v>3.755586434821797E-05</v>
      </c>
      <c r="M222" s="21">
        <f t="shared" si="39"/>
        <v>0</v>
      </c>
      <c r="N222" s="21" t="str">
        <f t="shared" si="40"/>
        <v>POPERINGE</v>
      </c>
      <c r="O222" s="21">
        <f t="shared" si="41"/>
        <v>2.0411221392553082E-05</v>
      </c>
      <c r="P222" s="21">
        <f t="shared" si="42"/>
        <v>0.0021621138292798542</v>
      </c>
      <c r="Q222" s="21">
        <f t="shared" si="43"/>
        <v>104.92770455513697</v>
      </c>
    </row>
    <row r="223" spans="1:17" ht="12.75">
      <c r="A223" s="16">
        <v>15474</v>
      </c>
      <c r="B223" s="10" t="s">
        <v>387</v>
      </c>
      <c r="C223" s="11" t="s">
        <v>388</v>
      </c>
      <c r="D223" s="14">
        <v>0.0007948817371074059</v>
      </c>
      <c r="E223" s="28">
        <v>0</v>
      </c>
      <c r="F223" s="14">
        <f t="shared" si="33"/>
        <v>0.0007948817371074059</v>
      </c>
      <c r="G223" s="17">
        <v>3.8</v>
      </c>
      <c r="H223" s="20">
        <f t="shared" si="34"/>
        <v>12.299999999999999</v>
      </c>
      <c r="I223" s="20">
        <f t="shared" si="35"/>
        <v>0</v>
      </c>
      <c r="J223" s="20">
        <f t="shared" si="36"/>
        <v>12.299999999999999</v>
      </c>
      <c r="K223" s="20">
        <f t="shared" si="37"/>
        <v>588.012</v>
      </c>
      <c r="L223" s="21">
        <f t="shared" si="38"/>
        <v>0.0001126675930446539</v>
      </c>
      <c r="M223" s="21">
        <f t="shared" si="39"/>
        <v>0</v>
      </c>
      <c r="N223" s="21" t="str">
        <f t="shared" si="40"/>
        <v>PUTTE</v>
      </c>
      <c r="O223" s="21">
        <f t="shared" si="41"/>
        <v>6.123366417765926E-05</v>
      </c>
      <c r="P223" s="21">
        <f t="shared" si="42"/>
        <v>0.0014479395892926356</v>
      </c>
      <c r="Q223" s="21">
        <f t="shared" si="43"/>
        <v>22.646136626605923</v>
      </c>
    </row>
    <row r="224" spans="1:17" ht="12.75">
      <c r="A224" s="16">
        <v>15903</v>
      </c>
      <c r="B224" s="10" t="s">
        <v>389</v>
      </c>
      <c r="C224" s="11" t="s">
        <v>390</v>
      </c>
      <c r="D224" s="14">
        <v>0.0038671948688926614</v>
      </c>
      <c r="E224" s="28">
        <v>0.0021128089039803813</v>
      </c>
      <c r="F224" s="14">
        <f t="shared" si="33"/>
        <v>0.005980003772873043</v>
      </c>
      <c r="G224" s="17">
        <v>5.7</v>
      </c>
      <c r="H224" s="20">
        <f t="shared" si="34"/>
        <v>61.49999999999999</v>
      </c>
      <c r="I224" s="20">
        <f t="shared" si="35"/>
        <v>33.6</v>
      </c>
      <c r="J224" s="20">
        <f t="shared" si="36"/>
        <v>95.1</v>
      </c>
      <c r="K224" s="20">
        <f t="shared" si="37"/>
        <v>906.471</v>
      </c>
      <c r="L224" s="21">
        <f t="shared" si="38"/>
        <v>0.0005633379652232695</v>
      </c>
      <c r="M224" s="21">
        <f t="shared" si="39"/>
        <v>0.0003664154103852592</v>
      </c>
      <c r="N224" s="21" t="str">
        <f t="shared" si="40"/>
        <v>PUURS</v>
      </c>
      <c r="O224" s="21">
        <f t="shared" si="41"/>
        <v>0.00047344076937360936</v>
      </c>
      <c r="P224" s="21">
        <f t="shared" si="42"/>
        <v>0.0022321232346375324</v>
      </c>
      <c r="Q224" s="21">
        <f t="shared" si="43"/>
        <v>3.714683185376633</v>
      </c>
    </row>
    <row r="225" spans="1:17" ht="12.75">
      <c r="A225" s="16">
        <v>17725</v>
      </c>
      <c r="B225" s="10" t="s">
        <v>345</v>
      </c>
      <c r="C225" s="11" t="s">
        <v>346</v>
      </c>
      <c r="D225" s="14">
        <v>0.0023131170662905503</v>
      </c>
      <c r="E225" s="28">
        <v>0</v>
      </c>
      <c r="F225" s="14">
        <f t="shared" si="33"/>
        <v>0.0023131170662905503</v>
      </c>
      <c r="G225" s="17">
        <v>4.9</v>
      </c>
      <c r="H225" s="20">
        <f t="shared" si="34"/>
        <v>41</v>
      </c>
      <c r="I225" s="20">
        <f t="shared" si="35"/>
        <v>0</v>
      </c>
      <c r="J225" s="20">
        <f t="shared" si="36"/>
        <v>41</v>
      </c>
      <c r="K225" s="20">
        <f t="shared" si="37"/>
        <v>868.525</v>
      </c>
      <c r="L225" s="21">
        <f t="shared" si="38"/>
        <v>0.0003755586434821797</v>
      </c>
      <c r="M225" s="21">
        <f t="shared" si="39"/>
        <v>0</v>
      </c>
      <c r="N225" s="21" t="str">
        <f t="shared" si="40"/>
        <v>RANST</v>
      </c>
      <c r="O225" s="21">
        <f t="shared" si="41"/>
        <v>0.00020411221392553085</v>
      </c>
      <c r="P225" s="21">
        <f t="shared" si="42"/>
        <v>0.002138683788409737</v>
      </c>
      <c r="Q225" s="21">
        <f t="shared" si="43"/>
        <v>9.477980456328906</v>
      </c>
    </row>
    <row r="226" spans="1:17" ht="12.75">
      <c r="A226" s="16">
        <v>13531</v>
      </c>
      <c r="B226" s="10" t="s">
        <v>435</v>
      </c>
      <c r="C226" s="11" t="s">
        <v>436</v>
      </c>
      <c r="D226" s="14">
        <v>0.0015150395388367453</v>
      </c>
      <c r="E226" s="28">
        <v>0.0007094819303820856</v>
      </c>
      <c r="F226" s="14">
        <f t="shared" si="33"/>
        <v>0.002224521469218831</v>
      </c>
      <c r="G226" s="17">
        <v>5.8</v>
      </c>
      <c r="H226" s="20">
        <f t="shared" si="34"/>
        <v>20.5</v>
      </c>
      <c r="I226" s="20">
        <f t="shared" si="35"/>
        <v>9.6</v>
      </c>
      <c r="J226" s="20">
        <f t="shared" si="36"/>
        <v>30.1</v>
      </c>
      <c r="K226" s="20">
        <f t="shared" si="37"/>
        <v>784.798</v>
      </c>
      <c r="L226" s="21">
        <f t="shared" si="38"/>
        <v>0.00018777932174108986</v>
      </c>
      <c r="M226" s="21">
        <f t="shared" si="39"/>
        <v>0.00010469011725293119</v>
      </c>
      <c r="N226" s="21" t="str">
        <f t="shared" si="40"/>
        <v>RAVELS</v>
      </c>
      <c r="O226" s="21">
        <f t="shared" si="41"/>
        <v>0.00014984823510142632</v>
      </c>
      <c r="P226" s="21">
        <f t="shared" si="42"/>
        <v>0.0019325117409129098</v>
      </c>
      <c r="Q226" s="21">
        <f t="shared" si="43"/>
        <v>11.896459805515024</v>
      </c>
    </row>
    <row r="227" spans="1:17" ht="12.75">
      <c r="A227" s="16">
        <v>10168</v>
      </c>
      <c r="B227" s="10" t="s">
        <v>437</v>
      </c>
      <c r="C227" s="11" t="s">
        <v>438</v>
      </c>
      <c r="D227" s="14">
        <v>0</v>
      </c>
      <c r="E227" s="28">
        <v>0.0009441384736428009</v>
      </c>
      <c r="F227" s="14">
        <f t="shared" si="33"/>
        <v>0.0009441384736428009</v>
      </c>
      <c r="G227" s="17">
        <v>3.6</v>
      </c>
      <c r="H227" s="20">
        <f t="shared" si="34"/>
        <v>0</v>
      </c>
      <c r="I227" s="20">
        <f t="shared" si="35"/>
        <v>9.6</v>
      </c>
      <c r="J227" s="20">
        <f t="shared" si="36"/>
        <v>9.6</v>
      </c>
      <c r="K227" s="20">
        <f t="shared" si="37"/>
        <v>366.048</v>
      </c>
      <c r="L227" s="21">
        <f t="shared" si="38"/>
        <v>0</v>
      </c>
      <c r="M227" s="21">
        <f t="shared" si="39"/>
        <v>0.00010469011725293119</v>
      </c>
      <c r="N227" s="21" t="str">
        <f t="shared" si="40"/>
        <v>RETIE</v>
      </c>
      <c r="O227" s="21">
        <f t="shared" si="41"/>
        <v>4.779212813866088E-05</v>
      </c>
      <c r="P227" s="21">
        <f t="shared" si="42"/>
        <v>0.0009013683237440574</v>
      </c>
      <c r="Q227" s="21">
        <f t="shared" si="43"/>
        <v>17.8601838597538</v>
      </c>
    </row>
    <row r="228" spans="1:17" ht="12.75">
      <c r="A228" s="16">
        <v>15816</v>
      </c>
      <c r="B228" s="10" t="s">
        <v>917</v>
      </c>
      <c r="C228" s="11" t="s">
        <v>918</v>
      </c>
      <c r="D228" s="14">
        <v>0.0012961557916034395</v>
      </c>
      <c r="E228" s="28">
        <v>0.0030349013657056147</v>
      </c>
      <c r="F228" s="14">
        <f t="shared" si="33"/>
        <v>0.004331057157309054</v>
      </c>
      <c r="G228" s="17">
        <v>3.3</v>
      </c>
      <c r="H228" s="20">
        <f t="shared" si="34"/>
        <v>20.5</v>
      </c>
      <c r="I228" s="20">
        <f t="shared" si="35"/>
        <v>48</v>
      </c>
      <c r="J228" s="20">
        <f t="shared" si="36"/>
        <v>68.5</v>
      </c>
      <c r="K228" s="20">
        <f t="shared" si="37"/>
        <v>521.928</v>
      </c>
      <c r="L228" s="21">
        <f t="shared" si="38"/>
        <v>0.00018777932174108986</v>
      </c>
      <c r="M228" s="21">
        <f t="shared" si="39"/>
        <v>0.0005234505862646559</v>
      </c>
      <c r="N228" s="21" t="str">
        <f t="shared" si="40"/>
        <v>RIEMST</v>
      </c>
      <c r="O228" s="21">
        <f t="shared" si="41"/>
        <v>0.00034101674765606984</v>
      </c>
      <c r="P228" s="21">
        <f t="shared" si="42"/>
        <v>0.0012852122302951755</v>
      </c>
      <c r="Q228" s="21">
        <f t="shared" si="43"/>
        <v>2.7687657252287434</v>
      </c>
    </row>
    <row r="229" spans="1:17" ht="12.75">
      <c r="A229" s="16">
        <v>10626</v>
      </c>
      <c r="B229" s="10" t="s">
        <v>439</v>
      </c>
      <c r="C229" s="11" t="s">
        <v>440</v>
      </c>
      <c r="D229" s="14">
        <v>0.00038584603801995103</v>
      </c>
      <c r="E229" s="28">
        <v>0.00045172219085262564</v>
      </c>
      <c r="F229" s="14">
        <f t="shared" si="33"/>
        <v>0.0008375682288725766</v>
      </c>
      <c r="G229" s="17">
        <v>3.8</v>
      </c>
      <c r="H229" s="20">
        <f t="shared" si="34"/>
        <v>4.1</v>
      </c>
      <c r="I229" s="20">
        <f t="shared" si="35"/>
        <v>4.8</v>
      </c>
      <c r="J229" s="20">
        <f t="shared" si="36"/>
        <v>8.899999999999999</v>
      </c>
      <c r="K229" s="20">
        <f t="shared" si="37"/>
        <v>403.78799999999995</v>
      </c>
      <c r="L229" s="21">
        <f t="shared" si="38"/>
        <v>3.755586434821797E-05</v>
      </c>
      <c r="M229" s="21">
        <f t="shared" si="39"/>
        <v>5.2345058626465595E-05</v>
      </c>
      <c r="N229" s="21" t="str">
        <f t="shared" si="40"/>
        <v>RIJKEVORSEL</v>
      </c>
      <c r="O229" s="21">
        <f t="shared" si="41"/>
        <v>4.4307285461883516E-05</v>
      </c>
      <c r="P229" s="21">
        <f t="shared" si="42"/>
        <v>0.0009943005089714065</v>
      </c>
      <c r="Q229" s="21">
        <f t="shared" si="43"/>
        <v>21.44101615809389</v>
      </c>
    </row>
    <row r="230" spans="1:17" ht="12.75">
      <c r="A230" s="16">
        <v>55380</v>
      </c>
      <c r="B230" s="10" t="s">
        <v>677</v>
      </c>
      <c r="C230" s="11" t="s">
        <v>678</v>
      </c>
      <c r="D230" s="14">
        <v>0.006959191043698086</v>
      </c>
      <c r="E230" s="28">
        <v>0.0001733477789815818</v>
      </c>
      <c r="F230" s="14">
        <f t="shared" si="33"/>
        <v>0.007132538822679667</v>
      </c>
      <c r="G230" s="17">
        <v>9</v>
      </c>
      <c r="H230" s="20">
        <f t="shared" si="34"/>
        <v>385.4</v>
      </c>
      <c r="I230" s="20">
        <f t="shared" si="35"/>
        <v>9.6</v>
      </c>
      <c r="J230" s="20">
        <f t="shared" si="36"/>
        <v>395</v>
      </c>
      <c r="K230" s="20">
        <f t="shared" si="37"/>
        <v>4984.2</v>
      </c>
      <c r="L230" s="21">
        <f t="shared" si="38"/>
        <v>0.003530251248732489</v>
      </c>
      <c r="M230" s="21">
        <f t="shared" si="39"/>
        <v>0.00010469011725293119</v>
      </c>
      <c r="N230" s="21" t="str">
        <f t="shared" si="40"/>
        <v>ROESELARE</v>
      </c>
      <c r="O230" s="21">
        <f t="shared" si="41"/>
        <v>0.001966446939038651</v>
      </c>
      <c r="P230" s="21">
        <f t="shared" si="42"/>
        <v>0.012273253778753417</v>
      </c>
      <c r="Q230" s="21">
        <f t="shared" si="43"/>
        <v>5.241334833450182</v>
      </c>
    </row>
    <row r="231" spans="1:17" ht="12.75">
      <c r="A231" s="16">
        <v>23994</v>
      </c>
      <c r="B231" s="10" t="s">
        <v>807</v>
      </c>
      <c r="C231" s="11" t="s">
        <v>808</v>
      </c>
      <c r="D231" s="14">
        <v>0.053142452279736595</v>
      </c>
      <c r="E231" s="28">
        <v>0.005601400350087522</v>
      </c>
      <c r="F231" s="14">
        <f t="shared" si="33"/>
        <v>0.058743852629824116</v>
      </c>
      <c r="G231" s="17">
        <v>9.8</v>
      </c>
      <c r="H231" s="20">
        <f t="shared" si="34"/>
        <v>1275.1</v>
      </c>
      <c r="I231" s="20">
        <f t="shared" si="35"/>
        <v>134.4</v>
      </c>
      <c r="J231" s="20">
        <f t="shared" si="36"/>
        <v>1409.5</v>
      </c>
      <c r="K231" s="20">
        <f t="shared" si="37"/>
        <v>2351.4120000000003</v>
      </c>
      <c r="L231" s="21">
        <f t="shared" si="38"/>
        <v>0.011679873812295788</v>
      </c>
      <c r="M231" s="21">
        <f t="shared" si="39"/>
        <v>0.0014656616415410367</v>
      </c>
      <c r="N231" s="21" t="str">
        <f t="shared" si="40"/>
        <v>RONSE</v>
      </c>
      <c r="O231" s="21">
        <f t="shared" si="41"/>
        <v>0.007016979647025262</v>
      </c>
      <c r="P231" s="21">
        <f t="shared" si="42"/>
        <v>0.005790192250392467</v>
      </c>
      <c r="Q231" s="21">
        <f t="shared" si="43"/>
        <v>-0.17483126050577502</v>
      </c>
    </row>
    <row r="232" spans="1:17" ht="12.75">
      <c r="A232" s="16">
        <v>10689</v>
      </c>
      <c r="B232" s="10" t="s">
        <v>503</v>
      </c>
      <c r="C232" s="11" t="s">
        <v>504</v>
      </c>
      <c r="D232" s="14">
        <v>0.0019178594817101694</v>
      </c>
      <c r="E232" s="28">
        <v>0.0017962391243334268</v>
      </c>
      <c r="F232" s="14">
        <f t="shared" si="33"/>
        <v>0.0037140986060435963</v>
      </c>
      <c r="G232" s="17">
        <v>3</v>
      </c>
      <c r="H232" s="20">
        <f t="shared" si="34"/>
        <v>20.5</v>
      </c>
      <c r="I232" s="20">
        <f t="shared" si="35"/>
        <v>19.2</v>
      </c>
      <c r="J232" s="20">
        <f t="shared" si="36"/>
        <v>39.7</v>
      </c>
      <c r="K232" s="20">
        <f t="shared" si="37"/>
        <v>320.67</v>
      </c>
      <c r="L232" s="21">
        <f t="shared" si="38"/>
        <v>0.00018777932174108986</v>
      </c>
      <c r="M232" s="21">
        <f t="shared" si="39"/>
        <v>0.00020938023450586238</v>
      </c>
      <c r="N232" s="21" t="str">
        <f t="shared" si="40"/>
        <v>ROOSDAAL</v>
      </c>
      <c r="O232" s="21">
        <f t="shared" si="41"/>
        <v>0.0001976403632400872</v>
      </c>
      <c r="P232" s="21">
        <f t="shared" si="42"/>
        <v>0.0007896280825875484</v>
      </c>
      <c r="Q232" s="21">
        <f t="shared" si="43"/>
        <v>2.9952774303917535</v>
      </c>
    </row>
    <row r="233" spans="1:17" ht="12.75">
      <c r="A233" s="16">
        <v>15003</v>
      </c>
      <c r="B233" s="10" t="s">
        <v>563</v>
      </c>
      <c r="C233" s="11" t="s">
        <v>564</v>
      </c>
      <c r="D233" s="14">
        <v>0.003006065453575951</v>
      </c>
      <c r="E233" s="28">
        <v>0.0003199360127974405</v>
      </c>
      <c r="F233" s="14">
        <f t="shared" si="33"/>
        <v>0.0033260014663733916</v>
      </c>
      <c r="G233" s="17">
        <v>3.7</v>
      </c>
      <c r="H233" s="20">
        <f t="shared" si="34"/>
        <v>45.099999999999994</v>
      </c>
      <c r="I233" s="20">
        <f t="shared" si="35"/>
        <v>4.8</v>
      </c>
      <c r="J233" s="20">
        <f t="shared" si="36"/>
        <v>49.89999999999999</v>
      </c>
      <c r="K233" s="20">
        <f t="shared" si="37"/>
        <v>555.1110000000001</v>
      </c>
      <c r="L233" s="21">
        <f t="shared" si="38"/>
        <v>0.0004131145078303976</v>
      </c>
      <c r="M233" s="21">
        <f t="shared" si="39"/>
        <v>5.2345058626465595E-05</v>
      </c>
      <c r="N233" s="21" t="str">
        <f t="shared" si="40"/>
        <v>ROTSELAAR</v>
      </c>
      <c r="O233" s="21">
        <f t="shared" si="41"/>
        <v>0.00024841949938741434</v>
      </c>
      <c r="P233" s="21">
        <f t="shared" si="42"/>
        <v>0.001366923112711687</v>
      </c>
      <c r="Q233" s="21">
        <f t="shared" si="43"/>
        <v>4.502479137436581</v>
      </c>
    </row>
    <row r="234" spans="1:17" ht="12.75">
      <c r="A234" s="16">
        <v>5097</v>
      </c>
      <c r="B234" s="10" t="s">
        <v>689</v>
      </c>
      <c r="C234" s="11" t="s">
        <v>690</v>
      </c>
      <c r="D234" s="14">
        <v>0.000804394742005101</v>
      </c>
      <c r="E234" s="28">
        <v>0</v>
      </c>
      <c r="F234" s="14">
        <f t="shared" si="33"/>
        <v>0.000804394742005101</v>
      </c>
      <c r="G234" s="17">
        <v>2.5</v>
      </c>
      <c r="H234" s="20">
        <f t="shared" si="34"/>
        <v>4.1</v>
      </c>
      <c r="I234" s="20">
        <f t="shared" si="35"/>
        <v>0</v>
      </c>
      <c r="J234" s="20">
        <f t="shared" si="36"/>
        <v>4.1</v>
      </c>
      <c r="K234" s="20">
        <f t="shared" si="37"/>
        <v>127.425</v>
      </c>
      <c r="L234" s="21">
        <f t="shared" si="38"/>
        <v>3.755586434821797E-05</v>
      </c>
      <c r="M234" s="21">
        <f t="shared" si="39"/>
        <v>0</v>
      </c>
      <c r="N234" s="21" t="str">
        <f t="shared" si="40"/>
        <v>RUISELEDE</v>
      </c>
      <c r="O234" s="21">
        <f t="shared" si="41"/>
        <v>2.0411221392553082E-05</v>
      </c>
      <c r="P234" s="21">
        <f t="shared" si="42"/>
        <v>0.0003137754028244561</v>
      </c>
      <c r="Q234" s="21">
        <f t="shared" si="43"/>
        <v>14.372691167758108</v>
      </c>
    </row>
    <row r="235" spans="1:17" ht="12.75">
      <c r="A235" s="16">
        <v>14560</v>
      </c>
      <c r="B235" s="10" t="s">
        <v>347</v>
      </c>
      <c r="C235" s="11" t="s">
        <v>348</v>
      </c>
      <c r="D235" s="14">
        <v>0.011263736263736264</v>
      </c>
      <c r="E235" s="28">
        <v>0</v>
      </c>
      <c r="F235" s="14">
        <f t="shared" si="33"/>
        <v>0.011263736263736264</v>
      </c>
      <c r="G235" s="17">
        <v>6.4</v>
      </c>
      <c r="H235" s="20">
        <f t="shared" si="34"/>
        <v>164</v>
      </c>
      <c r="I235" s="20">
        <f t="shared" si="35"/>
        <v>0</v>
      </c>
      <c r="J235" s="20">
        <f t="shared" si="36"/>
        <v>164</v>
      </c>
      <c r="K235" s="20">
        <f t="shared" si="37"/>
        <v>931.84</v>
      </c>
      <c r="L235" s="21">
        <f t="shared" si="38"/>
        <v>0.0015022345739287189</v>
      </c>
      <c r="M235" s="21">
        <f t="shared" si="39"/>
        <v>0</v>
      </c>
      <c r="N235" s="21" t="str">
        <f t="shared" si="40"/>
        <v>RUMST</v>
      </c>
      <c r="O235" s="21">
        <f t="shared" si="41"/>
        <v>0.0008164488557021234</v>
      </c>
      <c r="P235" s="21">
        <f t="shared" si="42"/>
        <v>0.0022945926730856677</v>
      </c>
      <c r="Q235" s="21">
        <f t="shared" si="43"/>
        <v>1.81045488282592</v>
      </c>
    </row>
    <row r="236" spans="1:17" ht="12.75">
      <c r="A236" s="16">
        <v>7824</v>
      </c>
      <c r="B236" s="10" t="s">
        <v>349</v>
      </c>
      <c r="C236" s="11" t="s">
        <v>350</v>
      </c>
      <c r="D236" s="14">
        <v>0.011004601226993864</v>
      </c>
      <c r="E236" s="28">
        <v>0.001840490797546012</v>
      </c>
      <c r="F236" s="14">
        <f t="shared" si="33"/>
        <v>0.012845092024539876</v>
      </c>
      <c r="G236" s="17">
        <v>4.7</v>
      </c>
      <c r="H236" s="20">
        <f t="shared" si="34"/>
        <v>86.1</v>
      </c>
      <c r="I236" s="20">
        <f t="shared" si="35"/>
        <v>14.399999999999999</v>
      </c>
      <c r="J236" s="20">
        <f t="shared" si="36"/>
        <v>100.5</v>
      </c>
      <c r="K236" s="20">
        <f t="shared" si="37"/>
        <v>367.728</v>
      </c>
      <c r="L236" s="21">
        <f t="shared" si="38"/>
        <v>0.0007886731513125773</v>
      </c>
      <c r="M236" s="21">
        <f t="shared" si="39"/>
        <v>0.00015703517587939677</v>
      </c>
      <c r="N236" s="21" t="str">
        <f t="shared" si="40"/>
        <v>SCHELLE</v>
      </c>
      <c r="O236" s="21">
        <f t="shared" si="41"/>
        <v>0.0005003238414516061</v>
      </c>
      <c r="P236" s="21">
        <f t="shared" si="42"/>
        <v>0.0009055052095729378</v>
      </c>
      <c r="Q236" s="21">
        <f t="shared" si="43"/>
        <v>0.8098382178745782</v>
      </c>
    </row>
    <row r="237" spans="1:17" ht="12.75">
      <c r="A237" s="16">
        <v>21885</v>
      </c>
      <c r="B237" s="10" t="s">
        <v>575</v>
      </c>
      <c r="C237" s="11" t="s">
        <v>576</v>
      </c>
      <c r="D237" s="14">
        <v>0.0013114005026273702</v>
      </c>
      <c r="E237" s="28">
        <v>0.0013159698423577792</v>
      </c>
      <c r="F237" s="14">
        <f t="shared" si="33"/>
        <v>0.0026273703449851494</v>
      </c>
      <c r="G237" s="17">
        <v>4.2</v>
      </c>
      <c r="H237" s="20">
        <f t="shared" si="34"/>
        <v>28.699999999999996</v>
      </c>
      <c r="I237" s="20">
        <f t="shared" si="35"/>
        <v>28.799999999999997</v>
      </c>
      <c r="J237" s="20">
        <f t="shared" si="36"/>
        <v>57.49999999999999</v>
      </c>
      <c r="K237" s="20">
        <f t="shared" si="37"/>
        <v>919.17</v>
      </c>
      <c r="L237" s="21">
        <f t="shared" si="38"/>
        <v>0.00026289105043752575</v>
      </c>
      <c r="M237" s="21">
        <f t="shared" si="39"/>
        <v>0.00031407035175879354</v>
      </c>
      <c r="N237" s="21" t="str">
        <f t="shared" si="40"/>
        <v>SCHERPENHEUVEL-ZICHEM</v>
      </c>
      <c r="O237" s="21">
        <f t="shared" si="41"/>
        <v>0.0002862549341638542</v>
      </c>
      <c r="P237" s="21">
        <f t="shared" si="42"/>
        <v>0.0022633936591261944</v>
      </c>
      <c r="Q237" s="21">
        <f t="shared" si="43"/>
        <v>6.90691579077066</v>
      </c>
    </row>
    <row r="238" spans="1:17" ht="12.75">
      <c r="A238" s="16">
        <v>19618</v>
      </c>
      <c r="B238" s="10" t="s">
        <v>351</v>
      </c>
      <c r="C238" s="11" t="s">
        <v>352</v>
      </c>
      <c r="D238" s="14">
        <v>0.0004179834845550005</v>
      </c>
      <c r="E238" s="28">
        <v>0</v>
      </c>
      <c r="F238" s="14">
        <f t="shared" si="33"/>
        <v>0.0004179834845550005</v>
      </c>
      <c r="G238" s="17">
        <v>5.3</v>
      </c>
      <c r="H238" s="20">
        <f t="shared" si="34"/>
        <v>8.2</v>
      </c>
      <c r="I238" s="20">
        <f t="shared" si="35"/>
        <v>0</v>
      </c>
      <c r="J238" s="20">
        <f t="shared" si="36"/>
        <v>8.2</v>
      </c>
      <c r="K238" s="20">
        <f t="shared" si="37"/>
        <v>1039.754</v>
      </c>
      <c r="L238" s="21">
        <f t="shared" si="38"/>
        <v>7.511172869643594E-05</v>
      </c>
      <c r="M238" s="21">
        <f t="shared" si="39"/>
        <v>0</v>
      </c>
      <c r="N238" s="21" t="str">
        <f t="shared" si="40"/>
        <v>SCHILDE</v>
      </c>
      <c r="O238" s="21">
        <f t="shared" si="41"/>
        <v>4.0822442785106164E-05</v>
      </c>
      <c r="P238" s="21">
        <f t="shared" si="42"/>
        <v>0.0025603235643581676</v>
      </c>
      <c r="Q238" s="21">
        <f t="shared" si="43"/>
        <v>61.71852906588645</v>
      </c>
    </row>
    <row r="239" spans="1:17" ht="12.75">
      <c r="A239" s="16">
        <v>33230</v>
      </c>
      <c r="B239" s="10" t="s">
        <v>353</v>
      </c>
      <c r="C239" s="11" t="s">
        <v>354</v>
      </c>
      <c r="D239" s="14">
        <v>0.006169124285284381</v>
      </c>
      <c r="E239" s="28">
        <v>0.0013000300932891964</v>
      </c>
      <c r="F239" s="14">
        <f t="shared" si="33"/>
        <v>0.007469154378573577</v>
      </c>
      <c r="G239" s="17">
        <v>6.5</v>
      </c>
      <c r="H239" s="20">
        <f t="shared" si="34"/>
        <v>204.99999999999997</v>
      </c>
      <c r="I239" s="20">
        <f t="shared" si="35"/>
        <v>43.199999999999996</v>
      </c>
      <c r="J239" s="20">
        <f t="shared" si="36"/>
        <v>248.19999999999996</v>
      </c>
      <c r="K239" s="20">
        <f t="shared" si="37"/>
        <v>2159.95</v>
      </c>
      <c r="L239" s="21">
        <f t="shared" si="38"/>
        <v>0.0018777932174108983</v>
      </c>
      <c r="M239" s="21">
        <f t="shared" si="39"/>
        <v>0.00047110552763819034</v>
      </c>
      <c r="N239" s="21" t="str">
        <f t="shared" si="40"/>
        <v>SCHOTEN</v>
      </c>
      <c r="O239" s="21">
        <f t="shared" si="41"/>
        <v>0.0012356256462516281</v>
      </c>
      <c r="P239" s="21">
        <f t="shared" si="42"/>
        <v>0.0053187300869584776</v>
      </c>
      <c r="Q239" s="21">
        <f t="shared" si="43"/>
        <v>3.3044834032809876</v>
      </c>
    </row>
    <row r="240" spans="1:17" ht="12.75">
      <c r="A240" s="16">
        <v>7723</v>
      </c>
      <c r="B240" s="10" t="s">
        <v>391</v>
      </c>
      <c r="C240" s="11" t="s">
        <v>392</v>
      </c>
      <c r="D240" s="14">
        <v>0.012210280978894211</v>
      </c>
      <c r="E240" s="28">
        <v>0.023617765117182443</v>
      </c>
      <c r="F240" s="14">
        <f t="shared" si="33"/>
        <v>0.035828046096076656</v>
      </c>
      <c r="G240" s="17">
        <v>3.2</v>
      </c>
      <c r="H240" s="20">
        <f t="shared" si="34"/>
        <v>94.3</v>
      </c>
      <c r="I240" s="20">
        <f t="shared" si="35"/>
        <v>182.4</v>
      </c>
      <c r="J240" s="20">
        <f t="shared" si="36"/>
        <v>276.7</v>
      </c>
      <c r="K240" s="20">
        <f t="shared" si="37"/>
        <v>247.13600000000002</v>
      </c>
      <c r="L240" s="21">
        <f t="shared" si="38"/>
        <v>0.0008637848800090133</v>
      </c>
      <c r="M240" s="21">
        <f t="shared" si="39"/>
        <v>0.0019891122278056926</v>
      </c>
      <c r="N240" s="21" t="str">
        <f t="shared" si="40"/>
        <v>SINT-AMANDS</v>
      </c>
      <c r="O240" s="21">
        <f t="shared" si="41"/>
        <v>0.0013775085266632776</v>
      </c>
      <c r="P240" s="21">
        <f t="shared" si="42"/>
        <v>0.0006085556048846364</v>
      </c>
      <c r="Q240" s="21">
        <f t="shared" si="43"/>
        <v>-0.5582200813241183</v>
      </c>
    </row>
    <row r="241" spans="1:17" ht="12.75">
      <c r="A241" s="16">
        <v>17904</v>
      </c>
      <c r="B241" s="10" t="s">
        <v>511</v>
      </c>
      <c r="C241" s="11" t="s">
        <v>512</v>
      </c>
      <c r="D241" s="14">
        <v>0.0034349865951742624</v>
      </c>
      <c r="E241" s="28">
        <v>0.0024128686327077745</v>
      </c>
      <c r="F241" s="14">
        <f t="shared" si="33"/>
        <v>0.005847855227882037</v>
      </c>
      <c r="G241" s="17">
        <v>4.9</v>
      </c>
      <c r="H241" s="20">
        <f t="shared" si="34"/>
        <v>61.49999999999999</v>
      </c>
      <c r="I241" s="20">
        <f t="shared" si="35"/>
        <v>43.199999999999996</v>
      </c>
      <c r="J241" s="20">
        <f t="shared" si="36"/>
        <v>104.69999999999999</v>
      </c>
      <c r="K241" s="20">
        <f t="shared" si="37"/>
        <v>877.296</v>
      </c>
      <c r="L241" s="21">
        <f t="shared" si="38"/>
        <v>0.0005633379652232695</v>
      </c>
      <c r="M241" s="21">
        <f t="shared" si="39"/>
        <v>0.00047110552763819034</v>
      </c>
      <c r="N241" s="21" t="str">
        <f t="shared" si="40"/>
        <v>SINT-GENESIUS-RODE</v>
      </c>
      <c r="O241" s="21">
        <f t="shared" si="41"/>
        <v>0.0005212328975122702</v>
      </c>
      <c r="P241" s="21">
        <f t="shared" si="42"/>
        <v>0.0021602817798413504</v>
      </c>
      <c r="Q241" s="21">
        <f t="shared" si="43"/>
        <v>3.144561462163842</v>
      </c>
    </row>
    <row r="242" spans="1:17" ht="12.75">
      <c r="A242" s="16">
        <v>17790</v>
      </c>
      <c r="B242" s="10" t="s">
        <v>831</v>
      </c>
      <c r="C242" s="11" t="s">
        <v>832</v>
      </c>
      <c r="D242" s="14">
        <v>0.0011523327712197864</v>
      </c>
      <c r="E242" s="28">
        <v>0.00863406408094435</v>
      </c>
      <c r="F242" s="14">
        <f t="shared" si="33"/>
        <v>0.009786396852164137</v>
      </c>
      <c r="G242" s="17">
        <v>4.8</v>
      </c>
      <c r="H242" s="20">
        <f t="shared" si="34"/>
        <v>20.5</v>
      </c>
      <c r="I242" s="20">
        <f t="shared" si="35"/>
        <v>153.6</v>
      </c>
      <c r="J242" s="20">
        <f t="shared" si="36"/>
        <v>174.1</v>
      </c>
      <c r="K242" s="20">
        <f t="shared" si="37"/>
        <v>853.92</v>
      </c>
      <c r="L242" s="21">
        <f t="shared" si="38"/>
        <v>0.00018777932174108986</v>
      </c>
      <c r="M242" s="21">
        <f t="shared" si="39"/>
        <v>0.001675041876046899</v>
      </c>
      <c r="N242" s="21" t="str">
        <f t="shared" si="40"/>
        <v>SINT-GILLIS-WAAS</v>
      </c>
      <c r="O242" s="21">
        <f t="shared" si="41"/>
        <v>0.0008667301571813395</v>
      </c>
      <c r="P242" s="21">
        <f t="shared" si="42"/>
        <v>0.0021027199684509287</v>
      </c>
      <c r="Q242" s="21">
        <f t="shared" si="43"/>
        <v>1.4260376208543444</v>
      </c>
    </row>
    <row r="243" spans="1:17" ht="12.75">
      <c r="A243" s="16">
        <v>19432</v>
      </c>
      <c r="B243" s="10" t="s">
        <v>393</v>
      </c>
      <c r="C243" s="11" t="s">
        <v>394</v>
      </c>
      <c r="D243" s="14">
        <v>0.005696788801976121</v>
      </c>
      <c r="E243" s="28">
        <v>0.000741045697818032</v>
      </c>
      <c r="F243" s="14">
        <f t="shared" si="33"/>
        <v>0.006437834499794153</v>
      </c>
      <c r="G243" s="17">
        <v>4</v>
      </c>
      <c r="H243" s="20">
        <f t="shared" si="34"/>
        <v>110.69999999999999</v>
      </c>
      <c r="I243" s="20">
        <f t="shared" si="35"/>
        <v>14.399999999999999</v>
      </c>
      <c r="J243" s="20">
        <f t="shared" si="36"/>
        <v>125.1</v>
      </c>
      <c r="K243" s="20">
        <f t="shared" si="37"/>
        <v>777.28</v>
      </c>
      <c r="L243" s="21">
        <f t="shared" si="38"/>
        <v>0.0010140083374018851</v>
      </c>
      <c r="M243" s="21">
        <f t="shared" si="39"/>
        <v>0.00015703517587939677</v>
      </c>
      <c r="N243" s="21" t="str">
        <f t="shared" si="40"/>
        <v>SINT-KATELIJNE-WAVER</v>
      </c>
      <c r="O243" s="21">
        <f t="shared" si="41"/>
        <v>0.0006227911698069246</v>
      </c>
      <c r="P243" s="21">
        <f t="shared" si="42"/>
        <v>0.0019139991768286698</v>
      </c>
      <c r="Q243" s="21">
        <f t="shared" si="43"/>
        <v>2.0732599780148466</v>
      </c>
    </row>
    <row r="244" spans="1:17" ht="12.75">
      <c r="A244" s="16">
        <v>6518</v>
      </c>
      <c r="B244" s="10" t="s">
        <v>757</v>
      </c>
      <c r="C244" s="11" t="s">
        <v>758</v>
      </c>
      <c r="D244" s="14">
        <v>0.0006290273089904878</v>
      </c>
      <c r="E244" s="28">
        <v>0</v>
      </c>
      <c r="F244" s="14">
        <f t="shared" si="33"/>
        <v>0.0006290273089904878</v>
      </c>
      <c r="G244" s="17">
        <v>2.9</v>
      </c>
      <c r="H244" s="20">
        <f t="shared" si="34"/>
        <v>4.1</v>
      </c>
      <c r="I244" s="20">
        <f t="shared" si="35"/>
        <v>0</v>
      </c>
      <c r="J244" s="20">
        <f t="shared" si="36"/>
        <v>4.1</v>
      </c>
      <c r="K244" s="20">
        <f t="shared" si="37"/>
        <v>189.02200000000002</v>
      </c>
      <c r="L244" s="21">
        <f t="shared" si="38"/>
        <v>3.755586434821797E-05</v>
      </c>
      <c r="M244" s="21">
        <f t="shared" si="39"/>
        <v>0</v>
      </c>
      <c r="N244" s="21" t="str">
        <f t="shared" si="40"/>
        <v>SINT-LAUREINS</v>
      </c>
      <c r="O244" s="21">
        <f t="shared" si="41"/>
        <v>2.0411221392553082E-05</v>
      </c>
      <c r="P244" s="21">
        <f t="shared" si="42"/>
        <v>0.00046545382925394823</v>
      </c>
      <c r="Q244" s="21">
        <f t="shared" si="43"/>
        <v>21.803820521184804</v>
      </c>
    </row>
    <row r="245" spans="1:17" ht="12.75">
      <c r="A245" s="16">
        <v>9262</v>
      </c>
      <c r="B245" s="10" t="s">
        <v>723</v>
      </c>
      <c r="C245" s="11" t="s">
        <v>724</v>
      </c>
      <c r="D245" s="14">
        <v>0</v>
      </c>
      <c r="E245" s="28">
        <v>0.000518246599006694</v>
      </c>
      <c r="F245" s="14">
        <f t="shared" si="33"/>
        <v>0.000518246599006694</v>
      </c>
      <c r="G245" s="17">
        <v>5.8</v>
      </c>
      <c r="H245" s="20">
        <f t="shared" si="34"/>
        <v>0</v>
      </c>
      <c r="I245" s="20">
        <f t="shared" si="35"/>
        <v>4.799999999999999</v>
      </c>
      <c r="J245" s="20">
        <f t="shared" si="36"/>
        <v>4.799999999999999</v>
      </c>
      <c r="K245" s="20">
        <f t="shared" si="37"/>
        <v>537.196</v>
      </c>
      <c r="L245" s="21">
        <f t="shared" si="38"/>
        <v>0</v>
      </c>
      <c r="M245" s="21">
        <f t="shared" si="39"/>
        <v>5.234505862646559E-05</v>
      </c>
      <c r="N245" s="21" t="str">
        <f t="shared" si="40"/>
        <v>SINT-LIEVENS-HOUTEM</v>
      </c>
      <c r="O245" s="21">
        <f t="shared" si="41"/>
        <v>2.3896064069330434E-05</v>
      </c>
      <c r="P245" s="21">
        <f t="shared" si="42"/>
        <v>0.0013228086426971674</v>
      </c>
      <c r="Q245" s="21">
        <f t="shared" si="43"/>
        <v>54.35675828702414</v>
      </c>
    </row>
    <row r="246" spans="1:17" ht="12.75">
      <c r="A246" s="16">
        <v>8276</v>
      </c>
      <c r="B246" s="10" t="s">
        <v>793</v>
      </c>
      <c r="C246" s="11" t="s">
        <v>794</v>
      </c>
      <c r="D246" s="14">
        <v>0</v>
      </c>
      <c r="E246" s="28">
        <v>0.0005799903334944418</v>
      </c>
      <c r="F246" s="14">
        <f t="shared" si="33"/>
        <v>0.0005799903334944418</v>
      </c>
      <c r="G246" s="17">
        <v>4.5</v>
      </c>
      <c r="H246" s="20">
        <f t="shared" si="34"/>
        <v>0</v>
      </c>
      <c r="I246" s="20">
        <f t="shared" si="35"/>
        <v>4.8</v>
      </c>
      <c r="J246" s="20">
        <f t="shared" si="36"/>
        <v>4.8</v>
      </c>
      <c r="K246" s="20">
        <f t="shared" si="37"/>
        <v>372.42</v>
      </c>
      <c r="L246" s="21">
        <f t="shared" si="38"/>
        <v>0</v>
      </c>
      <c r="M246" s="21">
        <f t="shared" si="39"/>
        <v>5.2345058626465595E-05</v>
      </c>
      <c r="N246" s="21" t="str">
        <f t="shared" si="40"/>
        <v>SINT-MARTENS-LATEM</v>
      </c>
      <c r="O246" s="21">
        <f t="shared" si="41"/>
        <v>2.389606406933044E-05</v>
      </c>
      <c r="P246" s="21">
        <f t="shared" si="42"/>
        <v>0.000917058940709311</v>
      </c>
      <c r="Q246" s="21">
        <f t="shared" si="43"/>
        <v>37.37698702383027</v>
      </c>
    </row>
    <row r="247" spans="1:17" ht="12.75">
      <c r="A247" s="16">
        <v>69082</v>
      </c>
      <c r="B247" s="10" t="s">
        <v>833</v>
      </c>
      <c r="C247" s="11" t="s">
        <v>834</v>
      </c>
      <c r="D247" s="14">
        <v>0.03762774673576329</v>
      </c>
      <c r="E247" s="28">
        <v>0.02334616832170464</v>
      </c>
      <c r="F247" s="14">
        <f t="shared" si="33"/>
        <v>0.06097391505746792</v>
      </c>
      <c r="G247" s="17">
        <v>9.5</v>
      </c>
      <c r="H247" s="20">
        <f t="shared" si="34"/>
        <v>2599.399999999999</v>
      </c>
      <c r="I247" s="20">
        <f t="shared" si="35"/>
        <v>1612.8</v>
      </c>
      <c r="J247" s="20">
        <f t="shared" si="36"/>
        <v>4212.199999999999</v>
      </c>
      <c r="K247" s="20">
        <f t="shared" si="37"/>
        <v>6562.79</v>
      </c>
      <c r="L247" s="21">
        <f t="shared" si="38"/>
        <v>0.023810417996770184</v>
      </c>
      <c r="M247" s="21">
        <f t="shared" si="39"/>
        <v>0.01758793969849244</v>
      </c>
      <c r="N247" s="21" t="str">
        <f t="shared" si="40"/>
        <v>SINT-NIKLAAS</v>
      </c>
      <c r="O247" s="21">
        <f t="shared" si="41"/>
        <v>0.02096979189017368</v>
      </c>
      <c r="P247" s="21">
        <f t="shared" si="42"/>
        <v>0.016160424374355994</v>
      </c>
      <c r="Q247" s="21">
        <f t="shared" si="43"/>
        <v>-0.22934741274525128</v>
      </c>
    </row>
    <row r="248" spans="1:17" ht="12.75">
      <c r="A248" s="16">
        <v>30637</v>
      </c>
      <c r="B248" s="10" t="s">
        <v>491</v>
      </c>
      <c r="C248" s="11" t="s">
        <v>492</v>
      </c>
      <c r="D248" s="14">
        <v>0.024891471097039524</v>
      </c>
      <c r="E248" s="28">
        <v>0.0067369520514410685</v>
      </c>
      <c r="F248" s="14">
        <f t="shared" si="33"/>
        <v>0.03162842314848059</v>
      </c>
      <c r="G248" s="17">
        <v>5.8</v>
      </c>
      <c r="H248" s="20">
        <f t="shared" si="34"/>
        <v>762.5999999999999</v>
      </c>
      <c r="I248" s="20">
        <f t="shared" si="35"/>
        <v>206.4</v>
      </c>
      <c r="J248" s="20">
        <f t="shared" si="36"/>
        <v>968.9999999999999</v>
      </c>
      <c r="K248" s="20">
        <f t="shared" si="37"/>
        <v>1776.9460000000001</v>
      </c>
      <c r="L248" s="21">
        <f t="shared" si="38"/>
        <v>0.006985390768768542</v>
      </c>
      <c r="M248" s="21">
        <f t="shared" si="39"/>
        <v>0.002250837520938021</v>
      </c>
      <c r="N248" s="21" t="str">
        <f t="shared" si="40"/>
        <v>SINT-PIETERS-LEEUW</v>
      </c>
      <c r="O248" s="21">
        <f t="shared" si="41"/>
        <v>0.004824017933996083</v>
      </c>
      <c r="P248" s="21">
        <f t="shared" si="42"/>
        <v>0.00437560876552722</v>
      </c>
      <c r="Q248" s="21">
        <f t="shared" si="43"/>
        <v>-0.09295346215626787</v>
      </c>
    </row>
    <row r="249" spans="1:17" ht="12.75">
      <c r="A249" s="16">
        <v>37989</v>
      </c>
      <c r="B249" s="10" t="s">
        <v>863</v>
      </c>
      <c r="C249" s="11" t="s">
        <v>864</v>
      </c>
      <c r="D249" s="14">
        <v>0.006907262628655663</v>
      </c>
      <c r="E249" s="28">
        <v>0.0015162283819000236</v>
      </c>
      <c r="F249" s="14">
        <f t="shared" si="33"/>
        <v>0.008423491010555686</v>
      </c>
      <c r="G249" s="17">
        <v>8.4</v>
      </c>
      <c r="H249" s="20">
        <f t="shared" si="34"/>
        <v>262.4</v>
      </c>
      <c r="I249" s="20">
        <f t="shared" si="35"/>
        <v>57.6</v>
      </c>
      <c r="J249" s="20">
        <f t="shared" si="36"/>
        <v>320</v>
      </c>
      <c r="K249" s="20">
        <f t="shared" si="37"/>
        <v>3191.0760000000005</v>
      </c>
      <c r="L249" s="21">
        <f t="shared" si="38"/>
        <v>0.00240357531828595</v>
      </c>
      <c r="M249" s="21">
        <f t="shared" si="39"/>
        <v>0.0006281407035175872</v>
      </c>
      <c r="N249" s="21" t="str">
        <f t="shared" si="40"/>
        <v>SINT-TRUIDEN</v>
      </c>
      <c r="O249" s="21">
        <f t="shared" si="41"/>
        <v>0.0015930709379553627</v>
      </c>
      <c r="P249" s="21">
        <f t="shared" si="42"/>
        <v>0.007857807787666897</v>
      </c>
      <c r="Q249" s="21">
        <f t="shared" si="43"/>
        <v>3.9324908266495973</v>
      </c>
    </row>
    <row r="250" spans="1:17" ht="12.75">
      <c r="A250" s="16">
        <v>2040</v>
      </c>
      <c r="B250" s="10" t="s">
        <v>649</v>
      </c>
      <c r="C250" s="11" t="s">
        <v>650</v>
      </c>
      <c r="D250" s="14">
        <v>0</v>
      </c>
      <c r="E250" s="28">
        <v>0</v>
      </c>
      <c r="F250" s="14">
        <f t="shared" si="33"/>
        <v>0</v>
      </c>
      <c r="G250" s="17">
        <v>6.8</v>
      </c>
      <c r="H250" s="20">
        <f t="shared" si="34"/>
        <v>0</v>
      </c>
      <c r="I250" s="20">
        <f t="shared" si="35"/>
        <v>0</v>
      </c>
      <c r="J250" s="20">
        <f t="shared" si="36"/>
        <v>0</v>
      </c>
      <c r="K250" s="20">
        <f t="shared" si="37"/>
        <v>138.72</v>
      </c>
      <c r="L250" s="21">
        <f t="shared" si="38"/>
        <v>0</v>
      </c>
      <c r="M250" s="21">
        <f t="shared" si="39"/>
        <v>0</v>
      </c>
      <c r="N250" s="21" t="str">
        <f t="shared" si="40"/>
        <v>SPIERE-HELKIJN</v>
      </c>
      <c r="O250" s="21">
        <f t="shared" si="41"/>
        <v>0</v>
      </c>
      <c r="P250" s="21">
        <f t="shared" si="42"/>
        <v>0.0003415885727275539</v>
      </c>
      <c r="Q250" s="21" t="e">
        <f t="shared" si="43"/>
        <v>#DIV/0!</v>
      </c>
    </row>
    <row r="251" spans="1:17" ht="12.75">
      <c r="A251" s="16">
        <v>17433</v>
      </c>
      <c r="B251" s="10" t="s">
        <v>355</v>
      </c>
      <c r="C251" s="11" t="s">
        <v>356</v>
      </c>
      <c r="D251" s="14">
        <v>0.0021166752710376872</v>
      </c>
      <c r="E251" s="28">
        <v>0.0005506797453106178</v>
      </c>
      <c r="F251" s="14">
        <f t="shared" si="33"/>
        <v>0.0026673550163483052</v>
      </c>
      <c r="G251" s="17">
        <v>4.3</v>
      </c>
      <c r="H251" s="20">
        <f t="shared" si="34"/>
        <v>36.9</v>
      </c>
      <c r="I251" s="20">
        <f t="shared" si="35"/>
        <v>9.6</v>
      </c>
      <c r="J251" s="20">
        <f t="shared" si="36"/>
        <v>46.5</v>
      </c>
      <c r="K251" s="20">
        <f t="shared" si="37"/>
        <v>749.6189999999999</v>
      </c>
      <c r="L251" s="21">
        <f t="shared" si="38"/>
        <v>0.00033800277913396173</v>
      </c>
      <c r="M251" s="21">
        <f t="shared" si="39"/>
        <v>0.00010469011725293119</v>
      </c>
      <c r="N251" s="21" t="str">
        <f t="shared" si="40"/>
        <v>STABROEK</v>
      </c>
      <c r="O251" s="21">
        <f t="shared" si="41"/>
        <v>0.00023149312067163866</v>
      </c>
      <c r="P251" s="21">
        <f t="shared" si="42"/>
        <v>0.0018458858441425619</v>
      </c>
      <c r="Q251" s="21">
        <f t="shared" si="43"/>
        <v>6.973825912351227</v>
      </c>
    </row>
    <row r="252" spans="1:17" ht="12.75">
      <c r="A252" s="16">
        <v>10912</v>
      </c>
      <c r="B252" s="10" t="s">
        <v>679</v>
      </c>
      <c r="C252" s="11" t="s">
        <v>680</v>
      </c>
      <c r="D252" s="14">
        <v>0.001127199413489736</v>
      </c>
      <c r="E252" s="28">
        <v>0</v>
      </c>
      <c r="F252" s="14">
        <f t="shared" si="33"/>
        <v>0.001127199413489736</v>
      </c>
      <c r="G252" s="17">
        <v>2.6</v>
      </c>
      <c r="H252" s="20">
        <f t="shared" si="34"/>
        <v>12.299999999999999</v>
      </c>
      <c r="I252" s="20">
        <f t="shared" si="35"/>
        <v>0</v>
      </c>
      <c r="J252" s="20">
        <f t="shared" si="36"/>
        <v>12.299999999999999</v>
      </c>
      <c r="K252" s="20">
        <f t="shared" si="37"/>
        <v>283.712</v>
      </c>
      <c r="L252" s="21">
        <f t="shared" si="38"/>
        <v>0.0001126675930446539</v>
      </c>
      <c r="M252" s="21">
        <f t="shared" si="39"/>
        <v>0</v>
      </c>
      <c r="N252" s="21" t="str">
        <f t="shared" si="40"/>
        <v>STADEN</v>
      </c>
      <c r="O252" s="21">
        <f t="shared" si="41"/>
        <v>6.123366417765926E-05</v>
      </c>
      <c r="P252" s="21">
        <f t="shared" si="42"/>
        <v>0.0006986215192162613</v>
      </c>
      <c r="Q252" s="21">
        <f t="shared" si="43"/>
        <v>10.40910851242427</v>
      </c>
    </row>
    <row r="253" spans="1:17" ht="12.75">
      <c r="A253" s="16">
        <v>10643</v>
      </c>
      <c r="B253" s="10" t="s">
        <v>493</v>
      </c>
      <c r="C253" s="11" t="s">
        <v>494</v>
      </c>
      <c r="D253" s="14">
        <v>0.003852297284600207</v>
      </c>
      <c r="E253" s="28">
        <v>0.0022550032885464625</v>
      </c>
      <c r="F253" s="14">
        <f t="shared" si="33"/>
        <v>0.006107300573146669</v>
      </c>
      <c r="G253" s="17">
        <v>4.1</v>
      </c>
      <c r="H253" s="20">
        <f t="shared" si="34"/>
        <v>41</v>
      </c>
      <c r="I253" s="20">
        <f t="shared" si="35"/>
        <v>24</v>
      </c>
      <c r="J253" s="20">
        <f t="shared" si="36"/>
        <v>65</v>
      </c>
      <c r="K253" s="20">
        <f t="shared" si="37"/>
        <v>436.36299999999994</v>
      </c>
      <c r="L253" s="21">
        <f t="shared" si="38"/>
        <v>0.0003755586434821797</v>
      </c>
      <c r="M253" s="21">
        <f t="shared" si="39"/>
        <v>0.00026172529313232796</v>
      </c>
      <c r="N253" s="21" t="str">
        <f t="shared" si="40"/>
        <v>STEENOKKERZEEL</v>
      </c>
      <c r="O253" s="21">
        <f t="shared" si="41"/>
        <v>0.00032359253427218307</v>
      </c>
      <c r="P253" s="21">
        <f t="shared" si="42"/>
        <v>0.0010745142327069895</v>
      </c>
      <c r="Q253" s="21">
        <f t="shared" si="43"/>
        <v>2.3205779457296885</v>
      </c>
    </row>
    <row r="254" spans="1:17" ht="12.75">
      <c r="A254" s="16">
        <v>16823</v>
      </c>
      <c r="B254" s="10" t="s">
        <v>835</v>
      </c>
      <c r="C254" s="11" t="s">
        <v>836</v>
      </c>
      <c r="D254" s="14">
        <v>0.000974855852107234</v>
      </c>
      <c r="E254" s="28">
        <v>0.0022825893122510846</v>
      </c>
      <c r="F254" s="14">
        <f t="shared" si="33"/>
        <v>0.0032574451643583185</v>
      </c>
      <c r="G254" s="17">
        <v>6.2</v>
      </c>
      <c r="H254" s="20">
        <f t="shared" si="34"/>
        <v>16.4</v>
      </c>
      <c r="I254" s="20">
        <f t="shared" si="35"/>
        <v>38.4</v>
      </c>
      <c r="J254" s="20">
        <f t="shared" si="36"/>
        <v>54.8</v>
      </c>
      <c r="K254" s="20">
        <f t="shared" si="37"/>
        <v>1043.026</v>
      </c>
      <c r="L254" s="21">
        <f t="shared" si="38"/>
        <v>0.00015022345739287187</v>
      </c>
      <c r="M254" s="21">
        <f t="shared" si="39"/>
        <v>0.00041876046901172476</v>
      </c>
      <c r="N254" s="21" t="str">
        <f t="shared" si="40"/>
        <v>STEKENE</v>
      </c>
      <c r="O254" s="21">
        <f t="shared" si="41"/>
        <v>0.00027281339812485584</v>
      </c>
      <c r="P254" s="21">
        <f t="shared" si="42"/>
        <v>0.002568380641996321</v>
      </c>
      <c r="Q254" s="21">
        <f t="shared" si="43"/>
        <v>8.414422677367464</v>
      </c>
    </row>
    <row r="255" spans="1:17" ht="12.75">
      <c r="A255" s="16">
        <v>26250</v>
      </c>
      <c r="B255" s="10" t="s">
        <v>837</v>
      </c>
      <c r="C255" s="11" t="s">
        <v>838</v>
      </c>
      <c r="D255" s="14">
        <v>0.031081904761904762</v>
      </c>
      <c r="E255" s="28">
        <v>0.03401142857142857</v>
      </c>
      <c r="F255" s="14">
        <f t="shared" si="33"/>
        <v>0.06509333333333334</v>
      </c>
      <c r="G255" s="17">
        <v>5.3</v>
      </c>
      <c r="H255" s="20">
        <f t="shared" si="34"/>
        <v>815.9</v>
      </c>
      <c r="I255" s="20">
        <f t="shared" si="35"/>
        <v>892.7999999999998</v>
      </c>
      <c r="J255" s="20">
        <f t="shared" si="36"/>
        <v>1708.6999999999998</v>
      </c>
      <c r="K255" s="20">
        <f t="shared" si="37"/>
        <v>1391.25</v>
      </c>
      <c r="L255" s="21">
        <f t="shared" si="38"/>
        <v>0.007473617005295376</v>
      </c>
      <c r="M255" s="21">
        <f t="shared" si="39"/>
        <v>0.0097361809045226</v>
      </c>
      <c r="N255" s="21" t="str">
        <f t="shared" si="40"/>
        <v>TEMSE</v>
      </c>
      <c r="O255" s="21">
        <f t="shared" si="41"/>
        <v>0.008506500974013525</v>
      </c>
      <c r="P255" s="21">
        <f t="shared" si="42"/>
        <v>0.00342585857704159</v>
      </c>
      <c r="Q255" s="21">
        <f t="shared" si="43"/>
        <v>-0.5972658338008505</v>
      </c>
    </row>
    <row r="256" spans="1:17" ht="12.75">
      <c r="A256" s="16">
        <v>14597</v>
      </c>
      <c r="B256" s="10" t="s">
        <v>495</v>
      </c>
      <c r="C256" s="11" t="s">
        <v>496</v>
      </c>
      <c r="D256" s="14">
        <v>0.005055833390422689</v>
      </c>
      <c r="E256" s="28">
        <v>0.0013153387682400494</v>
      </c>
      <c r="F256" s="14">
        <f t="shared" si="33"/>
        <v>0.006371172158662739</v>
      </c>
      <c r="G256" s="17">
        <v>5.4</v>
      </c>
      <c r="H256" s="20">
        <f t="shared" si="34"/>
        <v>73.8</v>
      </c>
      <c r="I256" s="20">
        <f t="shared" si="35"/>
        <v>19.2</v>
      </c>
      <c r="J256" s="20">
        <f t="shared" si="36"/>
        <v>93</v>
      </c>
      <c r="K256" s="20">
        <f t="shared" si="37"/>
        <v>788.238</v>
      </c>
      <c r="L256" s="21">
        <f t="shared" si="38"/>
        <v>0.0006760055582679235</v>
      </c>
      <c r="M256" s="21">
        <f t="shared" si="39"/>
        <v>0.00020938023450586238</v>
      </c>
      <c r="N256" s="21" t="str">
        <f t="shared" si="40"/>
        <v>TERNAT</v>
      </c>
      <c r="O256" s="21">
        <f t="shared" si="41"/>
        <v>0.0004629862413432773</v>
      </c>
      <c r="P256" s="21">
        <f t="shared" si="42"/>
        <v>0.0019409825071339507</v>
      </c>
      <c r="Q256" s="21">
        <f t="shared" si="43"/>
        <v>3.192311420534904</v>
      </c>
    </row>
    <row r="257" spans="1:17" ht="12.75">
      <c r="A257" s="16">
        <v>20575</v>
      </c>
      <c r="B257" s="10" t="s">
        <v>565</v>
      </c>
      <c r="C257" s="11" t="s">
        <v>566</v>
      </c>
      <c r="D257" s="14">
        <v>0.003985419198055893</v>
      </c>
      <c r="E257" s="28">
        <v>0.0037326852976913728</v>
      </c>
      <c r="F257" s="14">
        <f t="shared" si="33"/>
        <v>0.007718104495747266</v>
      </c>
      <c r="G257" s="17">
        <v>4.2</v>
      </c>
      <c r="H257" s="20">
        <f t="shared" si="34"/>
        <v>82</v>
      </c>
      <c r="I257" s="20">
        <f t="shared" si="35"/>
        <v>76.8</v>
      </c>
      <c r="J257" s="20">
        <f t="shared" si="36"/>
        <v>158.8</v>
      </c>
      <c r="K257" s="20">
        <f t="shared" si="37"/>
        <v>864.15</v>
      </c>
      <c r="L257" s="21">
        <f t="shared" si="38"/>
        <v>0.0007511172869643594</v>
      </c>
      <c r="M257" s="21">
        <f t="shared" si="39"/>
        <v>0.0008375209380234495</v>
      </c>
      <c r="N257" s="21" t="str">
        <f t="shared" si="40"/>
        <v>TERVUREN</v>
      </c>
      <c r="O257" s="21">
        <f t="shared" si="41"/>
        <v>0.0007905614529603488</v>
      </c>
      <c r="P257" s="21">
        <f t="shared" si="42"/>
        <v>0.002127910648230361</v>
      </c>
      <c r="Q257" s="21">
        <f t="shared" si="43"/>
        <v>1.6916448307239795</v>
      </c>
    </row>
    <row r="258" spans="1:17" ht="12.75">
      <c r="A258" s="16">
        <v>16648</v>
      </c>
      <c r="B258" s="10" t="s">
        <v>865</v>
      </c>
      <c r="C258" s="11" t="s">
        <v>866</v>
      </c>
      <c r="D258" s="14">
        <v>0.005418068236424795</v>
      </c>
      <c r="E258" s="28">
        <v>0.01758769822200865</v>
      </c>
      <c r="F258" s="14">
        <f aca="true" t="shared" si="44" ref="F258:F309">D258+E258</f>
        <v>0.023005766458433444</v>
      </c>
      <c r="G258" s="17">
        <v>6.4</v>
      </c>
      <c r="H258" s="20">
        <f aca="true" t="shared" si="45" ref="H258:H309">A258*D258</f>
        <v>90.19999999999999</v>
      </c>
      <c r="I258" s="20">
        <f aca="true" t="shared" si="46" ref="I258:I309">A258*E258</f>
        <v>292.8</v>
      </c>
      <c r="J258" s="20">
        <f aca="true" t="shared" si="47" ref="J258:J309">H258+I258</f>
        <v>383</v>
      </c>
      <c r="K258" s="20">
        <f aca="true" t="shared" si="48" ref="K258:K309">A258*G258/100</f>
        <v>1065.4720000000002</v>
      </c>
      <c r="L258" s="21">
        <f aca="true" t="shared" si="49" ref="L258:L309">H258/$H$311</f>
        <v>0.0008262290156607952</v>
      </c>
      <c r="M258" s="21">
        <f aca="true" t="shared" si="50" ref="M258:M309">I258/$I$311</f>
        <v>0.0031930485762144017</v>
      </c>
      <c r="N258" s="21" t="str">
        <f aca="true" t="shared" si="51" ref="N258:N309">C258</f>
        <v>TESSENDERLO</v>
      </c>
      <c r="O258" s="21">
        <f aca="true" t="shared" si="52" ref="O258:O309">J258/$J$311</f>
        <v>0.0019067067788653249</v>
      </c>
      <c r="P258" s="21">
        <f aca="true" t="shared" si="53" ref="P258:P309">K258/$K$311</f>
        <v>0.002623652391588613</v>
      </c>
      <c r="Q258" s="21">
        <f aca="true" t="shared" si="54" ref="Q258:Q309">P258/O258-1</f>
        <v>0.3760125157523906</v>
      </c>
    </row>
    <row r="259" spans="1:17" ht="12.75">
      <c r="A259" s="16">
        <v>19234</v>
      </c>
      <c r="B259" s="10" t="s">
        <v>691</v>
      </c>
      <c r="C259" s="11" t="s">
        <v>692</v>
      </c>
      <c r="D259" s="14">
        <v>0.0031974628262451906</v>
      </c>
      <c r="E259" s="28">
        <v>0.003992929187896433</v>
      </c>
      <c r="F259" s="14">
        <f t="shared" si="44"/>
        <v>0.007190392014141624</v>
      </c>
      <c r="G259" s="17">
        <v>4.5</v>
      </c>
      <c r="H259" s="20">
        <f t="shared" si="45"/>
        <v>61.5</v>
      </c>
      <c r="I259" s="20">
        <f t="shared" si="46"/>
        <v>76.8</v>
      </c>
      <c r="J259" s="20">
        <f t="shared" si="47"/>
        <v>138.3</v>
      </c>
      <c r="K259" s="20">
        <f t="shared" si="48"/>
        <v>865.53</v>
      </c>
      <c r="L259" s="21">
        <f t="shared" si="49"/>
        <v>0.0005633379652232696</v>
      </c>
      <c r="M259" s="21">
        <f t="shared" si="50"/>
        <v>0.0008375209380234495</v>
      </c>
      <c r="N259" s="21" t="str">
        <f t="shared" si="51"/>
        <v>TIELT</v>
      </c>
      <c r="O259" s="21">
        <f t="shared" si="52"/>
        <v>0.0006885053459975834</v>
      </c>
      <c r="P259" s="21">
        <f t="shared" si="53"/>
        <v>0.0021313088044469415</v>
      </c>
      <c r="Q259" s="21">
        <f t="shared" si="54"/>
        <v>2.0955588316585447</v>
      </c>
    </row>
    <row r="260" spans="1:17" ht="12.75">
      <c r="A260" s="16">
        <v>9931</v>
      </c>
      <c r="B260" s="10" t="s">
        <v>577</v>
      </c>
      <c r="C260" s="11" t="s">
        <v>578</v>
      </c>
      <c r="D260" s="14">
        <v>0.000412848655724499</v>
      </c>
      <c r="E260" s="28">
        <v>0.0004833350115799013</v>
      </c>
      <c r="F260" s="14">
        <f t="shared" si="44"/>
        <v>0.0008961836673044004</v>
      </c>
      <c r="G260" s="17">
        <v>4</v>
      </c>
      <c r="H260" s="20">
        <f t="shared" si="45"/>
        <v>4.1</v>
      </c>
      <c r="I260" s="20">
        <f t="shared" si="46"/>
        <v>4.8</v>
      </c>
      <c r="J260" s="20">
        <f t="shared" si="47"/>
        <v>8.899999999999999</v>
      </c>
      <c r="K260" s="20">
        <f t="shared" si="48"/>
        <v>397.24</v>
      </c>
      <c r="L260" s="21">
        <f t="shared" si="49"/>
        <v>3.755586434821797E-05</v>
      </c>
      <c r="M260" s="21">
        <f t="shared" si="50"/>
        <v>5.2345058626465595E-05</v>
      </c>
      <c r="N260" s="21" t="str">
        <f t="shared" si="51"/>
        <v>TIELT-WINGE</v>
      </c>
      <c r="O260" s="21">
        <f t="shared" si="52"/>
        <v>4.4307285461883516E-05</v>
      </c>
      <c r="P260" s="21">
        <f t="shared" si="53"/>
        <v>0.000978176503966937</v>
      </c>
      <c r="Q260" s="21">
        <f t="shared" si="54"/>
        <v>21.077102981369478</v>
      </c>
    </row>
    <row r="261" spans="1:17" ht="12.75">
      <c r="A261" s="16">
        <v>31746</v>
      </c>
      <c r="B261" s="10" t="s">
        <v>567</v>
      </c>
      <c r="C261" s="11" t="s">
        <v>568</v>
      </c>
      <c r="D261" s="14">
        <v>0.008653058653058652</v>
      </c>
      <c r="E261" s="28">
        <v>0.001663201663201663</v>
      </c>
      <c r="F261" s="14">
        <f t="shared" si="44"/>
        <v>0.010316260316260316</v>
      </c>
      <c r="G261" s="17">
        <v>6.3</v>
      </c>
      <c r="H261" s="20">
        <f t="shared" si="45"/>
        <v>274.7</v>
      </c>
      <c r="I261" s="20">
        <f t="shared" si="46"/>
        <v>52.8</v>
      </c>
      <c r="J261" s="20">
        <f t="shared" si="47"/>
        <v>327.5</v>
      </c>
      <c r="K261" s="20">
        <f t="shared" si="48"/>
        <v>1999.9979999999998</v>
      </c>
      <c r="L261" s="21">
        <f t="shared" si="49"/>
        <v>0.002516242911330604</v>
      </c>
      <c r="M261" s="21">
        <f t="shared" si="50"/>
        <v>0.0005757956448911216</v>
      </c>
      <c r="N261" s="21" t="str">
        <f t="shared" si="51"/>
        <v>TIENEN</v>
      </c>
      <c r="O261" s="21">
        <f t="shared" si="52"/>
        <v>0.0016304085380636915</v>
      </c>
      <c r="P261" s="21">
        <f t="shared" si="53"/>
        <v>0.0049248591571364065</v>
      </c>
      <c r="Q261" s="21">
        <f t="shared" si="54"/>
        <v>2.0206289050628228</v>
      </c>
    </row>
    <row r="262" spans="1:17" ht="12.75">
      <c r="A262" s="16">
        <v>29635</v>
      </c>
      <c r="B262" s="10" t="s">
        <v>919</v>
      </c>
      <c r="C262" s="11" t="s">
        <v>920</v>
      </c>
      <c r="D262" s="14">
        <v>0.0035970980259827905</v>
      </c>
      <c r="E262" s="28">
        <v>0.0017816770710308756</v>
      </c>
      <c r="F262" s="14">
        <f t="shared" si="44"/>
        <v>0.005378775097013666</v>
      </c>
      <c r="G262" s="17">
        <v>4.8</v>
      </c>
      <c r="H262" s="20">
        <f t="shared" si="45"/>
        <v>106.6</v>
      </c>
      <c r="I262" s="20">
        <f t="shared" si="46"/>
        <v>52.8</v>
      </c>
      <c r="J262" s="20">
        <f t="shared" si="47"/>
        <v>159.39999999999998</v>
      </c>
      <c r="K262" s="20">
        <f t="shared" si="48"/>
        <v>1422.48</v>
      </c>
      <c r="L262" s="21">
        <f t="shared" si="49"/>
        <v>0.0009764524730536671</v>
      </c>
      <c r="M262" s="21">
        <f t="shared" si="50"/>
        <v>0.0005757956448911216</v>
      </c>
      <c r="N262" s="21" t="str">
        <f t="shared" si="51"/>
        <v>TONGEREN</v>
      </c>
      <c r="O262" s="21">
        <f t="shared" si="52"/>
        <v>0.000793548460969015</v>
      </c>
      <c r="P262" s="21">
        <f t="shared" si="53"/>
        <v>0.0035027603296820275</v>
      </c>
      <c r="Q262" s="21">
        <f t="shared" si="54"/>
        <v>3.4140471590162873</v>
      </c>
    </row>
    <row r="263" spans="1:17" ht="12.75">
      <c r="A263" s="16">
        <v>19181</v>
      </c>
      <c r="B263" s="10" t="s">
        <v>593</v>
      </c>
      <c r="C263" s="11" t="s">
        <v>594</v>
      </c>
      <c r="D263" s="14">
        <v>0.0004275063865283353</v>
      </c>
      <c r="E263" s="28">
        <v>0</v>
      </c>
      <c r="F263" s="14">
        <f t="shared" si="44"/>
        <v>0.0004275063865283353</v>
      </c>
      <c r="G263" s="17">
        <v>7.2</v>
      </c>
      <c r="H263" s="20">
        <f t="shared" si="45"/>
        <v>8.2</v>
      </c>
      <c r="I263" s="20">
        <f t="shared" si="46"/>
        <v>0</v>
      </c>
      <c r="J263" s="20">
        <f t="shared" si="47"/>
        <v>8.2</v>
      </c>
      <c r="K263" s="20">
        <f t="shared" si="48"/>
        <v>1381.0320000000002</v>
      </c>
      <c r="L263" s="21">
        <f t="shared" si="49"/>
        <v>7.511172869643594E-05</v>
      </c>
      <c r="M263" s="21">
        <f t="shared" si="50"/>
        <v>0</v>
      </c>
      <c r="N263" s="21" t="str">
        <f t="shared" si="51"/>
        <v>TORHOUT</v>
      </c>
      <c r="O263" s="21">
        <f t="shared" si="52"/>
        <v>4.0822442785106164E-05</v>
      </c>
      <c r="P263" s="21">
        <f t="shared" si="53"/>
        <v>0.00340069744644665</v>
      </c>
      <c r="Q263" s="21">
        <f t="shared" si="54"/>
        <v>82.3046043899993</v>
      </c>
    </row>
    <row r="264" spans="1:17" ht="12.75">
      <c r="A264" s="16">
        <v>13650</v>
      </c>
      <c r="B264" s="10" t="s">
        <v>569</v>
      </c>
      <c r="C264" s="11" t="s">
        <v>570</v>
      </c>
      <c r="D264" s="14">
        <v>0.0006007326007326007</v>
      </c>
      <c r="E264" s="28">
        <v>0.0007032967032967033</v>
      </c>
      <c r="F264" s="14">
        <f t="shared" si="44"/>
        <v>0.0013040293040293039</v>
      </c>
      <c r="G264" s="17">
        <v>2.4</v>
      </c>
      <c r="H264" s="20">
        <f t="shared" si="45"/>
        <v>8.2</v>
      </c>
      <c r="I264" s="20">
        <f t="shared" si="46"/>
        <v>9.6</v>
      </c>
      <c r="J264" s="20">
        <f t="shared" si="47"/>
        <v>17.799999999999997</v>
      </c>
      <c r="K264" s="20">
        <f t="shared" si="48"/>
        <v>327.6</v>
      </c>
      <c r="L264" s="21">
        <f t="shared" si="49"/>
        <v>7.511172869643594E-05</v>
      </c>
      <c r="M264" s="21">
        <f t="shared" si="50"/>
        <v>0.00010469011725293119</v>
      </c>
      <c r="N264" s="21" t="str">
        <f t="shared" si="51"/>
        <v>TREMELO</v>
      </c>
      <c r="O264" s="21">
        <f t="shared" si="52"/>
        <v>8.861457092376703E-05</v>
      </c>
      <c r="P264" s="21">
        <f t="shared" si="53"/>
        <v>0.00080669273663168</v>
      </c>
      <c r="Q264" s="21">
        <f t="shared" si="54"/>
        <v>8.103387041456854</v>
      </c>
    </row>
    <row r="265" spans="1:17" ht="12.75">
      <c r="A265" s="16">
        <v>39561</v>
      </c>
      <c r="B265" s="10" t="s">
        <v>441</v>
      </c>
      <c r="C265" s="11" t="s">
        <v>442</v>
      </c>
      <c r="D265" s="14">
        <v>0.028914840373094712</v>
      </c>
      <c r="E265" s="28">
        <v>0.0013346477591567453</v>
      </c>
      <c r="F265" s="14">
        <f t="shared" si="44"/>
        <v>0.030249488132251458</v>
      </c>
      <c r="G265" s="17">
        <v>12.4</v>
      </c>
      <c r="H265" s="20">
        <f t="shared" si="45"/>
        <v>1143.8999999999999</v>
      </c>
      <c r="I265" s="20">
        <f t="shared" si="46"/>
        <v>52.8</v>
      </c>
      <c r="J265" s="20">
        <f t="shared" si="47"/>
        <v>1196.6999999999998</v>
      </c>
      <c r="K265" s="20">
        <f t="shared" si="48"/>
        <v>4905.564</v>
      </c>
      <c r="L265" s="21">
        <f t="shared" si="49"/>
        <v>0.010478086153152813</v>
      </c>
      <c r="M265" s="21">
        <f t="shared" si="50"/>
        <v>0.0005757956448911216</v>
      </c>
      <c r="N265" s="21" t="str">
        <f t="shared" si="51"/>
        <v>TURNHOUT</v>
      </c>
      <c r="O265" s="21">
        <f t="shared" si="52"/>
        <v>0.0059575874732849445</v>
      </c>
      <c r="P265" s="21">
        <f t="shared" si="53"/>
        <v>0.012079617972777323</v>
      </c>
      <c r="Q265" s="21">
        <f t="shared" si="54"/>
        <v>1.0276022848082098</v>
      </c>
    </row>
    <row r="266" spans="1:17" ht="12.75">
      <c r="A266" s="16">
        <v>11856</v>
      </c>
      <c r="B266" s="10" t="s">
        <v>707</v>
      </c>
      <c r="C266" s="11" t="s">
        <v>708</v>
      </c>
      <c r="D266" s="14">
        <v>0</v>
      </c>
      <c r="E266" s="28">
        <v>0.0004048582995951417</v>
      </c>
      <c r="F266" s="14">
        <f t="shared" si="44"/>
        <v>0.0004048582995951417</v>
      </c>
      <c r="G266" s="17">
        <v>6.2</v>
      </c>
      <c r="H266" s="20">
        <f t="shared" si="45"/>
        <v>0</v>
      </c>
      <c r="I266" s="20">
        <f t="shared" si="46"/>
        <v>4.8</v>
      </c>
      <c r="J266" s="20">
        <f t="shared" si="47"/>
        <v>4.8</v>
      </c>
      <c r="K266" s="20">
        <f t="shared" si="48"/>
        <v>735.072</v>
      </c>
      <c r="L266" s="21">
        <f t="shared" si="49"/>
        <v>0</v>
      </c>
      <c r="M266" s="21">
        <f t="shared" si="50"/>
        <v>5.2345058626465595E-05</v>
      </c>
      <c r="N266" s="21" t="str">
        <f t="shared" si="51"/>
        <v>VEURNE</v>
      </c>
      <c r="O266" s="21">
        <f t="shared" si="52"/>
        <v>2.389606406933044E-05</v>
      </c>
      <c r="P266" s="21">
        <f t="shared" si="53"/>
        <v>0.0018100648452421316</v>
      </c>
      <c r="Q266" s="21">
        <f t="shared" si="54"/>
        <v>74.74740509527136</v>
      </c>
    </row>
    <row r="267" spans="1:17" ht="12.75">
      <c r="A267" s="16">
        <v>36956</v>
      </c>
      <c r="B267" s="10" t="s">
        <v>497</v>
      </c>
      <c r="C267" s="11" t="s">
        <v>498</v>
      </c>
      <c r="D267" s="14">
        <v>0.09075116354583829</v>
      </c>
      <c r="E267" s="28">
        <v>0.010390734928022513</v>
      </c>
      <c r="F267" s="14">
        <f t="shared" si="44"/>
        <v>0.1011418984738608</v>
      </c>
      <c r="G267" s="17">
        <v>8.5</v>
      </c>
      <c r="H267" s="20">
        <f t="shared" si="45"/>
        <v>3353.7999999999997</v>
      </c>
      <c r="I267" s="20">
        <f t="shared" si="46"/>
        <v>384</v>
      </c>
      <c r="J267" s="20">
        <f t="shared" si="47"/>
        <v>3737.7999999999997</v>
      </c>
      <c r="K267" s="20">
        <f t="shared" si="48"/>
        <v>3141.26</v>
      </c>
      <c r="L267" s="21">
        <f t="shared" si="49"/>
        <v>0.030720697036842298</v>
      </c>
      <c r="M267" s="21">
        <f t="shared" si="50"/>
        <v>0.004187604690117247</v>
      </c>
      <c r="N267" s="21" t="str">
        <f t="shared" si="51"/>
        <v>VILVOORDE</v>
      </c>
      <c r="O267" s="21">
        <f t="shared" si="52"/>
        <v>0.018608064224654858</v>
      </c>
      <c r="P267" s="21">
        <f t="shared" si="53"/>
        <v>0.007735139273112428</v>
      </c>
      <c r="Q267" s="21">
        <f t="shared" si="54"/>
        <v>-0.5843125228005333</v>
      </c>
    </row>
    <row r="268" spans="1:17" ht="12.75">
      <c r="A268" s="16">
        <v>3621</v>
      </c>
      <c r="B268" s="10" t="s">
        <v>625</v>
      </c>
      <c r="C268" s="11" t="s">
        <v>626</v>
      </c>
      <c r="D268" s="14">
        <v>0.0011322838994752829</v>
      </c>
      <c r="E268" s="28">
        <v>0</v>
      </c>
      <c r="F268" s="14">
        <f t="shared" si="44"/>
        <v>0.0011322838994752829</v>
      </c>
      <c r="G268" s="17">
        <v>3</v>
      </c>
      <c r="H268" s="20">
        <f t="shared" si="45"/>
        <v>4.1</v>
      </c>
      <c r="I268" s="20">
        <f t="shared" si="46"/>
        <v>0</v>
      </c>
      <c r="J268" s="20">
        <f t="shared" si="47"/>
        <v>4.1</v>
      </c>
      <c r="K268" s="20">
        <f t="shared" si="48"/>
        <v>108.63</v>
      </c>
      <c r="L268" s="21">
        <f t="shared" si="49"/>
        <v>3.755586434821797E-05</v>
      </c>
      <c r="M268" s="21">
        <f t="shared" si="50"/>
        <v>0</v>
      </c>
      <c r="N268" s="21" t="str">
        <f t="shared" si="51"/>
        <v>VLETEREN</v>
      </c>
      <c r="O268" s="21">
        <f t="shared" si="52"/>
        <v>2.0411221392553082E-05</v>
      </c>
      <c r="P268" s="21">
        <f t="shared" si="53"/>
        <v>0.0002674939926138565</v>
      </c>
      <c r="Q268" s="21">
        <f t="shared" si="54"/>
        <v>12.105241840718564</v>
      </c>
    </row>
    <row r="269" spans="1:17" ht="12.75">
      <c r="A269" s="16">
        <v>4238</v>
      </c>
      <c r="B269" s="10" t="s">
        <v>925</v>
      </c>
      <c r="C269" s="11" t="s">
        <v>926</v>
      </c>
      <c r="D269" s="14">
        <v>0</v>
      </c>
      <c r="E269" s="28">
        <v>0</v>
      </c>
      <c r="F269" s="14">
        <f t="shared" si="44"/>
        <v>0</v>
      </c>
      <c r="G269" s="17">
        <v>9.2</v>
      </c>
      <c r="H269" s="20">
        <f t="shared" si="45"/>
        <v>0</v>
      </c>
      <c r="I269" s="20">
        <f t="shared" si="46"/>
        <v>0</v>
      </c>
      <c r="J269" s="20">
        <f t="shared" si="47"/>
        <v>0</v>
      </c>
      <c r="K269" s="20">
        <f t="shared" si="48"/>
        <v>389.89599999999996</v>
      </c>
      <c r="L269" s="21">
        <f t="shared" si="49"/>
        <v>0</v>
      </c>
      <c r="M269" s="21">
        <f t="shared" si="50"/>
        <v>0</v>
      </c>
      <c r="N269" s="21" t="str">
        <f t="shared" si="51"/>
        <v>VOEREN</v>
      </c>
      <c r="O269" s="21">
        <f t="shared" si="52"/>
        <v>0</v>
      </c>
      <c r="P269" s="21">
        <f t="shared" si="53"/>
        <v>0.0009600924030578311</v>
      </c>
      <c r="Q269" s="21" t="e">
        <f t="shared" si="54"/>
        <v>#DIV/0!</v>
      </c>
    </row>
    <row r="270" spans="1:17" ht="12.75">
      <c r="A270" s="16">
        <v>7282</v>
      </c>
      <c r="B270" s="10" t="s">
        <v>443</v>
      </c>
      <c r="C270" s="11" t="s">
        <v>444</v>
      </c>
      <c r="D270" s="14">
        <v>0</v>
      </c>
      <c r="E270" s="28">
        <v>0.005273276572370228</v>
      </c>
      <c r="F270" s="14">
        <f t="shared" si="44"/>
        <v>0.005273276572370228</v>
      </c>
      <c r="G270" s="17">
        <v>4.5</v>
      </c>
      <c r="H270" s="20">
        <f t="shared" si="45"/>
        <v>0</v>
      </c>
      <c r="I270" s="20">
        <f t="shared" si="46"/>
        <v>38.4</v>
      </c>
      <c r="J270" s="20">
        <f t="shared" si="47"/>
        <v>38.4</v>
      </c>
      <c r="K270" s="20">
        <f t="shared" si="48"/>
        <v>327.69</v>
      </c>
      <c r="L270" s="21">
        <f t="shared" si="49"/>
        <v>0</v>
      </c>
      <c r="M270" s="21">
        <f t="shared" si="50"/>
        <v>0.00041876046901172476</v>
      </c>
      <c r="N270" s="21" t="str">
        <f t="shared" si="51"/>
        <v>VORSELAAR</v>
      </c>
      <c r="O270" s="21">
        <f t="shared" si="52"/>
        <v>0.00019116851255464353</v>
      </c>
      <c r="P270" s="21">
        <f t="shared" si="53"/>
        <v>0.00080691435551537</v>
      </c>
      <c r="Q270" s="21">
        <f t="shared" si="54"/>
        <v>3.220958487003564</v>
      </c>
    </row>
    <row r="271" spans="1:17" ht="12.75">
      <c r="A271" s="16">
        <v>10158</v>
      </c>
      <c r="B271" s="10" t="s">
        <v>445</v>
      </c>
      <c r="C271" s="11" t="s">
        <v>446</v>
      </c>
      <c r="D271" s="14">
        <v>0.0012108682811577082</v>
      </c>
      <c r="E271" s="28">
        <v>0.00047253396337861784</v>
      </c>
      <c r="F271" s="14">
        <f t="shared" si="44"/>
        <v>0.001683402244536326</v>
      </c>
      <c r="G271" s="17">
        <v>3.9</v>
      </c>
      <c r="H271" s="20">
        <f t="shared" si="45"/>
        <v>12.299999999999999</v>
      </c>
      <c r="I271" s="20">
        <f t="shared" si="46"/>
        <v>4.8</v>
      </c>
      <c r="J271" s="20">
        <f t="shared" si="47"/>
        <v>17.099999999999998</v>
      </c>
      <c r="K271" s="20">
        <f t="shared" si="48"/>
        <v>396.162</v>
      </c>
      <c r="L271" s="21">
        <f t="shared" si="49"/>
        <v>0.0001126675930446539</v>
      </c>
      <c r="M271" s="21">
        <f t="shared" si="50"/>
        <v>5.2345058626465595E-05</v>
      </c>
      <c r="N271" s="21" t="str">
        <f t="shared" si="51"/>
        <v>VOSSELAAR</v>
      </c>
      <c r="O271" s="21">
        <f t="shared" si="52"/>
        <v>8.512972824698968E-05</v>
      </c>
      <c r="P271" s="21">
        <f t="shared" si="53"/>
        <v>0.0009755220022267387</v>
      </c>
      <c r="Q271" s="21">
        <f t="shared" si="54"/>
        <v>10.459240177490344</v>
      </c>
    </row>
    <row r="272" spans="1:17" ht="12.75">
      <c r="A272" s="16">
        <v>7892</v>
      </c>
      <c r="B272" s="10" t="s">
        <v>795</v>
      </c>
      <c r="C272" s="11" t="s">
        <v>796</v>
      </c>
      <c r="D272" s="14">
        <v>0</v>
      </c>
      <c r="E272" s="28">
        <v>0.002432843385707045</v>
      </c>
      <c r="F272" s="14">
        <f t="shared" si="44"/>
        <v>0.002432843385707045</v>
      </c>
      <c r="G272" s="17">
        <v>3.8</v>
      </c>
      <c r="H272" s="20">
        <f t="shared" si="45"/>
        <v>0</v>
      </c>
      <c r="I272" s="20">
        <f t="shared" si="46"/>
        <v>19.2</v>
      </c>
      <c r="J272" s="20">
        <f t="shared" si="47"/>
        <v>19.2</v>
      </c>
      <c r="K272" s="20">
        <f t="shared" si="48"/>
        <v>299.89599999999996</v>
      </c>
      <c r="L272" s="21">
        <f t="shared" si="49"/>
        <v>0</v>
      </c>
      <c r="M272" s="21">
        <f t="shared" si="50"/>
        <v>0.00020938023450586238</v>
      </c>
      <c r="N272" s="21" t="str">
        <f t="shared" si="51"/>
        <v>WAARSCHOOT</v>
      </c>
      <c r="O272" s="21">
        <f t="shared" si="52"/>
        <v>9.558425627732176E-05</v>
      </c>
      <c r="P272" s="21">
        <f t="shared" si="53"/>
        <v>0.0007384735193678092</v>
      </c>
      <c r="Q272" s="21">
        <f t="shared" si="54"/>
        <v>6.725890728544789</v>
      </c>
    </row>
    <row r="273" spans="1:17" ht="12.75">
      <c r="A273" s="16">
        <v>10370</v>
      </c>
      <c r="B273" s="10" t="s">
        <v>741</v>
      </c>
      <c r="C273" s="11" t="s">
        <v>742</v>
      </c>
      <c r="D273" s="14">
        <v>0.011070395371263258</v>
      </c>
      <c r="E273" s="28">
        <v>0.0009257473481195757</v>
      </c>
      <c r="F273" s="14">
        <f t="shared" si="44"/>
        <v>0.011996142719382834</v>
      </c>
      <c r="G273" s="17">
        <v>4.9</v>
      </c>
      <c r="H273" s="20">
        <f t="shared" si="45"/>
        <v>114.79999999999998</v>
      </c>
      <c r="I273" s="20">
        <f t="shared" si="46"/>
        <v>9.6</v>
      </c>
      <c r="J273" s="20">
        <f t="shared" si="47"/>
        <v>124.39999999999998</v>
      </c>
      <c r="K273" s="20">
        <f t="shared" si="48"/>
        <v>508.13000000000005</v>
      </c>
      <c r="L273" s="21">
        <f t="shared" si="49"/>
        <v>0.001051564201750103</v>
      </c>
      <c r="M273" s="21">
        <f t="shared" si="50"/>
        <v>0.00010469011725293119</v>
      </c>
      <c r="N273" s="21" t="str">
        <f t="shared" si="51"/>
        <v>WAASMUNSTER</v>
      </c>
      <c r="O273" s="21">
        <f t="shared" si="52"/>
        <v>0.0006193063271301471</v>
      </c>
      <c r="P273" s="21">
        <f t="shared" si="53"/>
        <v>0.0012512355929934543</v>
      </c>
      <c r="Q273" s="21">
        <f t="shared" si="54"/>
        <v>1.0203823829665275</v>
      </c>
    </row>
    <row r="274" spans="1:17" ht="12.75">
      <c r="A274" s="16">
        <v>6852</v>
      </c>
      <c r="B274" s="10" t="s">
        <v>797</v>
      </c>
      <c r="C274" s="11" t="s">
        <v>798</v>
      </c>
      <c r="D274" s="14">
        <v>0</v>
      </c>
      <c r="E274" s="28">
        <v>0</v>
      </c>
      <c r="F274" s="14">
        <f t="shared" si="44"/>
        <v>0</v>
      </c>
      <c r="G274" s="17">
        <v>4.8</v>
      </c>
      <c r="H274" s="20">
        <f t="shared" si="45"/>
        <v>0</v>
      </c>
      <c r="I274" s="20">
        <f t="shared" si="46"/>
        <v>0</v>
      </c>
      <c r="J274" s="20">
        <f t="shared" si="47"/>
        <v>0</v>
      </c>
      <c r="K274" s="20">
        <f t="shared" si="48"/>
        <v>328.89599999999996</v>
      </c>
      <c r="L274" s="21">
        <f t="shared" si="49"/>
        <v>0</v>
      </c>
      <c r="M274" s="21">
        <f t="shared" si="50"/>
        <v>0</v>
      </c>
      <c r="N274" s="21" t="str">
        <f t="shared" si="51"/>
        <v>WACHTEBEKE</v>
      </c>
      <c r="O274" s="21">
        <f t="shared" si="52"/>
        <v>0</v>
      </c>
      <c r="P274" s="21">
        <f t="shared" si="53"/>
        <v>0.0008098840485568162</v>
      </c>
      <c r="Q274" s="21" t="e">
        <f t="shared" si="54"/>
        <v>#DIV/0!</v>
      </c>
    </row>
    <row r="275" spans="1:17" ht="12.75">
      <c r="A275" s="16">
        <v>35919</v>
      </c>
      <c r="B275" s="10" t="s">
        <v>643</v>
      </c>
      <c r="C275" s="11" t="s">
        <v>644</v>
      </c>
      <c r="D275" s="14">
        <v>0.026025223419360227</v>
      </c>
      <c r="E275" s="28">
        <v>0.003073582226676689</v>
      </c>
      <c r="F275" s="14">
        <f t="shared" si="44"/>
        <v>0.029098805646036917</v>
      </c>
      <c r="G275" s="17">
        <v>6</v>
      </c>
      <c r="H275" s="20">
        <f t="shared" si="45"/>
        <v>934.8</v>
      </c>
      <c r="I275" s="20">
        <f t="shared" si="46"/>
        <v>110.4</v>
      </c>
      <c r="J275" s="20">
        <f t="shared" si="47"/>
        <v>1045.2</v>
      </c>
      <c r="K275" s="20">
        <f t="shared" si="48"/>
        <v>2155.14</v>
      </c>
      <c r="L275" s="21">
        <f t="shared" si="49"/>
        <v>0.008562737071393697</v>
      </c>
      <c r="M275" s="21">
        <f t="shared" si="50"/>
        <v>0.0012039363484087089</v>
      </c>
      <c r="N275" s="21" t="str">
        <f t="shared" si="51"/>
        <v>WAREGEM</v>
      </c>
      <c r="O275" s="21">
        <f t="shared" si="52"/>
        <v>0.0052033679510967035</v>
      </c>
      <c r="P275" s="21">
        <f t="shared" si="53"/>
        <v>0.0053068857888412665</v>
      </c>
      <c r="Q275" s="21">
        <f t="shared" si="54"/>
        <v>0.019894391232267994</v>
      </c>
    </row>
    <row r="276" spans="1:17" ht="12.75">
      <c r="A276" s="16">
        <v>6835</v>
      </c>
      <c r="B276" s="10" t="s">
        <v>921</v>
      </c>
      <c r="C276" s="11" t="s">
        <v>922</v>
      </c>
      <c r="D276" s="14">
        <v>0</v>
      </c>
      <c r="E276" s="28">
        <v>0</v>
      </c>
      <c r="F276" s="14">
        <f t="shared" si="44"/>
        <v>0</v>
      </c>
      <c r="G276" s="17">
        <v>2.8</v>
      </c>
      <c r="H276" s="20">
        <f t="shared" si="45"/>
        <v>0</v>
      </c>
      <c r="I276" s="20">
        <f t="shared" si="46"/>
        <v>0</v>
      </c>
      <c r="J276" s="20">
        <f t="shared" si="47"/>
        <v>0</v>
      </c>
      <c r="K276" s="20">
        <f t="shared" si="48"/>
        <v>191.38</v>
      </c>
      <c r="L276" s="21">
        <f t="shared" si="49"/>
        <v>0</v>
      </c>
      <c r="M276" s="21">
        <f t="shared" si="50"/>
        <v>0</v>
      </c>
      <c r="N276" s="21" t="str">
        <f t="shared" si="51"/>
        <v>WELLEN</v>
      </c>
      <c r="O276" s="21">
        <f t="shared" si="52"/>
        <v>0</v>
      </c>
      <c r="P276" s="21">
        <f t="shared" si="53"/>
        <v>0.00047126024400662674</v>
      </c>
      <c r="Q276" s="21" t="e">
        <f t="shared" si="54"/>
        <v>#DIV/0!</v>
      </c>
    </row>
    <row r="277" spans="1:17" ht="12.75">
      <c r="A277" s="16">
        <v>14645</v>
      </c>
      <c r="B277" s="10" t="s">
        <v>513</v>
      </c>
      <c r="C277" s="11" t="s">
        <v>514</v>
      </c>
      <c r="D277" s="14">
        <v>0.019037214066234206</v>
      </c>
      <c r="E277" s="28">
        <v>0.007866165926937521</v>
      </c>
      <c r="F277" s="14">
        <f t="shared" si="44"/>
        <v>0.026903379993171727</v>
      </c>
      <c r="G277" s="17">
        <v>5.9</v>
      </c>
      <c r="H277" s="20">
        <f t="shared" si="45"/>
        <v>278.79999999999995</v>
      </c>
      <c r="I277" s="20">
        <f t="shared" si="46"/>
        <v>115.2</v>
      </c>
      <c r="J277" s="20">
        <f t="shared" si="47"/>
        <v>393.99999999999994</v>
      </c>
      <c r="K277" s="20">
        <f t="shared" si="48"/>
        <v>864.055</v>
      </c>
      <c r="L277" s="21">
        <f t="shared" si="49"/>
        <v>0.0025537987756788214</v>
      </c>
      <c r="M277" s="21">
        <f t="shared" si="50"/>
        <v>0.0012562814070351744</v>
      </c>
      <c r="N277" s="21" t="str">
        <f t="shared" si="51"/>
        <v>WEMMEL</v>
      </c>
      <c r="O277" s="21">
        <f t="shared" si="52"/>
        <v>0.0019614685923575403</v>
      </c>
      <c r="P277" s="21">
        <f t="shared" si="53"/>
        <v>0.002127676717186466</v>
      </c>
      <c r="Q277" s="21">
        <f t="shared" si="54"/>
        <v>0.08473657211566965</v>
      </c>
    </row>
    <row r="278" spans="1:17" ht="12.75">
      <c r="A278" s="16">
        <v>17609</v>
      </c>
      <c r="B278" s="10" t="s">
        <v>617</v>
      </c>
      <c r="C278" s="11" t="s">
        <v>618</v>
      </c>
      <c r="D278" s="14">
        <v>0.0006985064455676074</v>
      </c>
      <c r="E278" s="28">
        <v>0.0008177636435913453</v>
      </c>
      <c r="F278" s="14">
        <f t="shared" si="44"/>
        <v>0.0015162700891589527</v>
      </c>
      <c r="G278" s="17">
        <v>4.4</v>
      </c>
      <c r="H278" s="20">
        <f t="shared" si="45"/>
        <v>12.299999999999999</v>
      </c>
      <c r="I278" s="20">
        <f t="shared" si="46"/>
        <v>14.399999999999999</v>
      </c>
      <c r="J278" s="20">
        <f t="shared" si="47"/>
        <v>26.699999999999996</v>
      </c>
      <c r="K278" s="20">
        <f t="shared" si="48"/>
        <v>774.796</v>
      </c>
      <c r="L278" s="21">
        <f t="shared" si="49"/>
        <v>0.0001126675930446539</v>
      </c>
      <c r="M278" s="21">
        <f t="shared" si="50"/>
        <v>0.00015703517587939677</v>
      </c>
      <c r="N278" s="21" t="str">
        <f t="shared" si="51"/>
        <v>WERVIK</v>
      </c>
      <c r="O278" s="21">
        <f t="shared" si="52"/>
        <v>0.00013292185638565056</v>
      </c>
      <c r="P278" s="21">
        <f t="shared" si="53"/>
        <v>0.0019078824956388254</v>
      </c>
      <c r="Q278" s="21">
        <f t="shared" si="54"/>
        <v>13.35341446107571</v>
      </c>
    </row>
    <row r="279" spans="1:17" ht="12.75">
      <c r="A279" s="16">
        <v>22685</v>
      </c>
      <c r="B279" s="10" t="s">
        <v>447</v>
      </c>
      <c r="C279" s="11" t="s">
        <v>448</v>
      </c>
      <c r="D279" s="14">
        <v>0.0005422085078245536</v>
      </c>
      <c r="E279" s="28">
        <v>0.0006347806920872823</v>
      </c>
      <c r="F279" s="14">
        <f t="shared" si="44"/>
        <v>0.001176989199911836</v>
      </c>
      <c r="G279" s="17">
        <v>5.6</v>
      </c>
      <c r="H279" s="20">
        <f t="shared" si="45"/>
        <v>12.299999999999999</v>
      </c>
      <c r="I279" s="20">
        <f t="shared" si="46"/>
        <v>14.399999999999999</v>
      </c>
      <c r="J279" s="20">
        <f t="shared" si="47"/>
        <v>26.699999999999996</v>
      </c>
      <c r="K279" s="20">
        <f t="shared" si="48"/>
        <v>1270.36</v>
      </c>
      <c r="L279" s="21">
        <f t="shared" si="49"/>
        <v>0.0001126675930446539</v>
      </c>
      <c r="M279" s="21">
        <f t="shared" si="50"/>
        <v>0.00015703517587939677</v>
      </c>
      <c r="N279" s="21" t="str">
        <f t="shared" si="51"/>
        <v>WESTERLO</v>
      </c>
      <c r="O279" s="21">
        <f t="shared" si="52"/>
        <v>0.00013292185638565056</v>
      </c>
      <c r="P279" s="21">
        <f t="shared" si="53"/>
        <v>0.00312817516760507</v>
      </c>
      <c r="Q279" s="21">
        <f t="shared" si="54"/>
        <v>22.533941314581046</v>
      </c>
    </row>
    <row r="280" spans="1:17" ht="12.75">
      <c r="A280" s="16">
        <v>23054</v>
      </c>
      <c r="B280" s="10" t="s">
        <v>743</v>
      </c>
      <c r="C280" s="11" t="s">
        <v>744</v>
      </c>
      <c r="D280" s="14">
        <v>0.0016005899193198576</v>
      </c>
      <c r="E280" s="28">
        <v>0.01603192504554524</v>
      </c>
      <c r="F280" s="14">
        <f t="shared" si="44"/>
        <v>0.0176325149648651</v>
      </c>
      <c r="G280" s="17">
        <v>10.4</v>
      </c>
      <c r="H280" s="20">
        <f t="shared" si="45"/>
        <v>36.9</v>
      </c>
      <c r="I280" s="20">
        <f t="shared" si="46"/>
        <v>369.59999999999997</v>
      </c>
      <c r="J280" s="20">
        <f t="shared" si="47"/>
        <v>406.49999999999994</v>
      </c>
      <c r="K280" s="20">
        <f t="shared" si="48"/>
        <v>2397.616</v>
      </c>
      <c r="L280" s="21">
        <f t="shared" si="49"/>
        <v>0.00033800277913396173</v>
      </c>
      <c r="M280" s="21">
        <f t="shared" si="50"/>
        <v>0.0040305695142378506</v>
      </c>
      <c r="N280" s="21" t="str">
        <f t="shared" si="51"/>
        <v>WETTEREN</v>
      </c>
      <c r="O280" s="21">
        <f t="shared" si="52"/>
        <v>0.0020236979258714213</v>
      </c>
      <c r="P280" s="21">
        <f t="shared" si="53"/>
        <v>0.005903966460414842</v>
      </c>
      <c r="Q280" s="21">
        <f t="shared" si="54"/>
        <v>1.9174148893158272</v>
      </c>
    </row>
    <row r="281" spans="1:17" ht="12.75">
      <c r="A281" s="16">
        <v>31059</v>
      </c>
      <c r="B281" s="10" t="s">
        <v>645</v>
      </c>
      <c r="C281" s="11" t="s">
        <v>646</v>
      </c>
      <c r="D281" s="14">
        <v>0.0009240477800315527</v>
      </c>
      <c r="E281" s="28">
        <v>0.0009272674587076209</v>
      </c>
      <c r="F281" s="14">
        <f t="shared" si="44"/>
        <v>0.0018513152387391735</v>
      </c>
      <c r="G281" s="17">
        <v>3.9</v>
      </c>
      <c r="H281" s="20">
        <f t="shared" si="45"/>
        <v>28.699999999999996</v>
      </c>
      <c r="I281" s="20">
        <f t="shared" si="46"/>
        <v>28.799999999999997</v>
      </c>
      <c r="J281" s="20">
        <f t="shared" si="47"/>
        <v>57.49999999999999</v>
      </c>
      <c r="K281" s="20">
        <f t="shared" si="48"/>
        <v>1211.301</v>
      </c>
      <c r="L281" s="21">
        <f t="shared" si="49"/>
        <v>0.00026289105043752575</v>
      </c>
      <c r="M281" s="21">
        <f t="shared" si="50"/>
        <v>0.00031407035175879354</v>
      </c>
      <c r="N281" s="21" t="str">
        <f t="shared" si="51"/>
        <v>WEVELGEM</v>
      </c>
      <c r="O281" s="21">
        <f t="shared" si="52"/>
        <v>0.0002862549341638542</v>
      </c>
      <c r="P281" s="21">
        <f t="shared" si="53"/>
        <v>0.002982746393695637</v>
      </c>
      <c r="Q281" s="21">
        <f t="shared" si="54"/>
        <v>9.419895127426148</v>
      </c>
    </row>
    <row r="282" spans="1:17" ht="12.75">
      <c r="A282" s="16">
        <v>13475</v>
      </c>
      <c r="B282" s="10" t="s">
        <v>515</v>
      </c>
      <c r="C282" s="11" t="s">
        <v>516</v>
      </c>
      <c r="D282" s="14">
        <v>0.001825602968460111</v>
      </c>
      <c r="E282" s="28">
        <v>0.003562152133580705</v>
      </c>
      <c r="F282" s="14">
        <f t="shared" si="44"/>
        <v>0.005387755102040816</v>
      </c>
      <c r="G282" s="17">
        <v>5.1</v>
      </c>
      <c r="H282" s="20">
        <f t="shared" si="45"/>
        <v>24.599999999999998</v>
      </c>
      <c r="I282" s="20">
        <f t="shared" si="46"/>
        <v>48</v>
      </c>
      <c r="J282" s="20">
        <f t="shared" si="47"/>
        <v>72.6</v>
      </c>
      <c r="K282" s="20">
        <f t="shared" si="48"/>
        <v>687.225</v>
      </c>
      <c r="L282" s="21">
        <f t="shared" si="49"/>
        <v>0.0002253351860893078</v>
      </c>
      <c r="M282" s="21">
        <f t="shared" si="50"/>
        <v>0.0005234505862646559</v>
      </c>
      <c r="N282" s="21" t="str">
        <f t="shared" si="51"/>
        <v>WEZEMBEEK-OPPEM</v>
      </c>
      <c r="O282" s="21">
        <f t="shared" si="52"/>
        <v>0.0003614279690486229</v>
      </c>
      <c r="P282" s="21">
        <f t="shared" si="53"/>
        <v>0.001692244859376393</v>
      </c>
      <c r="Q282" s="21">
        <f t="shared" si="54"/>
        <v>3.6821082049373306</v>
      </c>
    </row>
    <row r="283" spans="1:17" ht="12.75">
      <c r="A283" s="16">
        <v>11137</v>
      </c>
      <c r="B283" s="10" t="s">
        <v>745</v>
      </c>
      <c r="C283" s="11" t="s">
        <v>746</v>
      </c>
      <c r="D283" s="14">
        <v>0.0018407111430367245</v>
      </c>
      <c r="E283" s="28">
        <v>0.0043099577983298915</v>
      </c>
      <c r="F283" s="14">
        <f t="shared" si="44"/>
        <v>0.006150668941366616</v>
      </c>
      <c r="G283" s="17">
        <v>5.4</v>
      </c>
      <c r="H283" s="20">
        <f t="shared" si="45"/>
        <v>20.5</v>
      </c>
      <c r="I283" s="20">
        <f t="shared" si="46"/>
        <v>48</v>
      </c>
      <c r="J283" s="20">
        <f t="shared" si="47"/>
        <v>68.5</v>
      </c>
      <c r="K283" s="20">
        <f t="shared" si="48"/>
        <v>601.398</v>
      </c>
      <c r="L283" s="21">
        <f t="shared" si="49"/>
        <v>0.00018777932174108986</v>
      </c>
      <c r="M283" s="21">
        <f t="shared" si="50"/>
        <v>0.0005234505862646559</v>
      </c>
      <c r="N283" s="21" t="str">
        <f t="shared" si="51"/>
        <v>WICHELEN</v>
      </c>
      <c r="O283" s="21">
        <f t="shared" si="52"/>
        <v>0.00034101674765606984</v>
      </c>
      <c r="P283" s="21">
        <f t="shared" si="53"/>
        <v>0.001480901704593465</v>
      </c>
      <c r="Q283" s="21">
        <f t="shared" si="54"/>
        <v>3.3426069680513706</v>
      </c>
    </row>
    <row r="284" spans="1:17" ht="12.75">
      <c r="A284" s="16">
        <v>8840</v>
      </c>
      <c r="B284" s="10" t="s">
        <v>693</v>
      </c>
      <c r="C284" s="11" t="s">
        <v>694</v>
      </c>
      <c r="D284" s="14">
        <v>0.019015837104072397</v>
      </c>
      <c r="E284" s="28">
        <v>0.004343891402714932</v>
      </c>
      <c r="F284" s="14">
        <f t="shared" si="44"/>
        <v>0.02335972850678733</v>
      </c>
      <c r="G284" s="17">
        <v>3.1</v>
      </c>
      <c r="H284" s="20">
        <f t="shared" si="45"/>
        <v>168.1</v>
      </c>
      <c r="I284" s="20">
        <f t="shared" si="46"/>
        <v>38.4</v>
      </c>
      <c r="J284" s="20">
        <f t="shared" si="47"/>
        <v>206.5</v>
      </c>
      <c r="K284" s="20">
        <f t="shared" si="48"/>
        <v>274.04</v>
      </c>
      <c r="L284" s="21">
        <f t="shared" si="49"/>
        <v>0.0015397904382769367</v>
      </c>
      <c r="M284" s="21">
        <f t="shared" si="50"/>
        <v>0.00041876046901172476</v>
      </c>
      <c r="N284" s="21" t="str">
        <f t="shared" si="51"/>
        <v>WIELSBEKE</v>
      </c>
      <c r="O284" s="21">
        <f t="shared" si="52"/>
        <v>0.00102802858964932</v>
      </c>
      <c r="P284" s="21">
        <f t="shared" si="53"/>
        <v>0.000674804876515707</v>
      </c>
      <c r="Q284" s="21">
        <f t="shared" si="54"/>
        <v>-0.343593278134516</v>
      </c>
    </row>
    <row r="285" spans="1:17" ht="12.75">
      <c r="A285" s="16">
        <v>8836</v>
      </c>
      <c r="B285" s="10" t="s">
        <v>357</v>
      </c>
      <c r="C285" s="11" t="s">
        <v>358</v>
      </c>
      <c r="D285" s="14">
        <v>0.0013920325939339067</v>
      </c>
      <c r="E285" s="28">
        <v>0</v>
      </c>
      <c r="F285" s="14">
        <f t="shared" si="44"/>
        <v>0.0013920325939339067</v>
      </c>
      <c r="G285" s="17">
        <v>10.8</v>
      </c>
      <c r="H285" s="20">
        <f t="shared" si="45"/>
        <v>12.299999999999999</v>
      </c>
      <c r="I285" s="20">
        <f t="shared" si="46"/>
        <v>0</v>
      </c>
      <c r="J285" s="20">
        <f t="shared" si="47"/>
        <v>12.299999999999999</v>
      </c>
      <c r="K285" s="20">
        <f t="shared" si="48"/>
        <v>954.288</v>
      </c>
      <c r="L285" s="21">
        <f t="shared" si="49"/>
        <v>0.0001126675930446539</v>
      </c>
      <c r="M285" s="21">
        <f t="shared" si="50"/>
        <v>0</v>
      </c>
      <c r="N285" s="21" t="str">
        <f t="shared" si="51"/>
        <v>WIJNEGEM</v>
      </c>
      <c r="O285" s="21">
        <f t="shared" si="52"/>
        <v>6.123366417765926E-05</v>
      </c>
      <c r="P285" s="21">
        <f t="shared" si="53"/>
        <v>0.0023498693475420412</v>
      </c>
      <c r="Q285" s="21">
        <f t="shared" si="54"/>
        <v>37.3754488499053</v>
      </c>
    </row>
    <row r="286" spans="1:17" ht="12.75">
      <c r="A286" s="16">
        <v>22889</v>
      </c>
      <c r="B286" s="10" t="s">
        <v>395</v>
      </c>
      <c r="C286" s="11" t="s">
        <v>396</v>
      </c>
      <c r="D286" s="14">
        <v>0.02525667351129363</v>
      </c>
      <c r="E286" s="28">
        <v>0.041312420813491194</v>
      </c>
      <c r="F286" s="14">
        <f t="shared" si="44"/>
        <v>0.06656909432478482</v>
      </c>
      <c r="G286" s="17">
        <v>6.1</v>
      </c>
      <c r="H286" s="20">
        <f t="shared" si="45"/>
        <v>578.0999999999999</v>
      </c>
      <c r="I286" s="20">
        <f t="shared" si="46"/>
        <v>945.5999999999999</v>
      </c>
      <c r="J286" s="20">
        <f t="shared" si="47"/>
        <v>1523.6999999999998</v>
      </c>
      <c r="K286" s="20">
        <f t="shared" si="48"/>
        <v>1396.229</v>
      </c>
      <c r="L286" s="21">
        <f t="shared" si="49"/>
        <v>0.005295376873098733</v>
      </c>
      <c r="M286" s="21">
        <f t="shared" si="50"/>
        <v>0.010311976549413722</v>
      </c>
      <c r="N286" s="21" t="str">
        <f t="shared" si="51"/>
        <v>WILLEBROEK</v>
      </c>
      <c r="O286" s="21">
        <f t="shared" si="52"/>
        <v>0.007585506838008081</v>
      </c>
      <c r="P286" s="21">
        <f t="shared" si="53"/>
        <v>0.00343811902617373</v>
      </c>
      <c r="Q286" s="21">
        <f t="shared" si="54"/>
        <v>-0.5467515751292151</v>
      </c>
    </row>
    <row r="287" spans="1:17" ht="12.75">
      <c r="A287" s="16">
        <v>13032</v>
      </c>
      <c r="B287" s="10" t="s">
        <v>695</v>
      </c>
      <c r="C287" s="11" t="s">
        <v>696</v>
      </c>
      <c r="D287" s="14">
        <v>0</v>
      </c>
      <c r="E287" s="28">
        <v>0.0007366482504604051</v>
      </c>
      <c r="F287" s="14">
        <f t="shared" si="44"/>
        <v>0.0007366482504604051</v>
      </c>
      <c r="G287" s="17">
        <v>3.5</v>
      </c>
      <c r="H287" s="20">
        <f t="shared" si="45"/>
        <v>0</v>
      </c>
      <c r="I287" s="20">
        <f t="shared" si="46"/>
        <v>9.6</v>
      </c>
      <c r="J287" s="20">
        <f t="shared" si="47"/>
        <v>9.6</v>
      </c>
      <c r="K287" s="20">
        <f t="shared" si="48"/>
        <v>456.12</v>
      </c>
      <c r="L287" s="21">
        <f t="shared" si="49"/>
        <v>0</v>
      </c>
      <c r="M287" s="21">
        <f t="shared" si="50"/>
        <v>0.00010469011725293119</v>
      </c>
      <c r="N287" s="21" t="str">
        <f t="shared" si="51"/>
        <v>WINGENE</v>
      </c>
      <c r="O287" s="21">
        <f t="shared" si="52"/>
        <v>4.779212813866088E-05</v>
      </c>
      <c r="P287" s="21">
        <f t="shared" si="53"/>
        <v>0.0011231645025410314</v>
      </c>
      <c r="Q287" s="21">
        <f t="shared" si="54"/>
        <v>22.501035553017374</v>
      </c>
    </row>
    <row r="288" spans="1:17" ht="12.75">
      <c r="A288" s="16">
        <v>12046</v>
      </c>
      <c r="B288" s="10" t="s">
        <v>359</v>
      </c>
      <c r="C288" s="11" t="s">
        <v>360</v>
      </c>
      <c r="D288" s="14">
        <v>0.004765067242238087</v>
      </c>
      <c r="E288" s="28">
        <v>0.0015938900879960151</v>
      </c>
      <c r="F288" s="14">
        <f t="shared" si="44"/>
        <v>0.006358957330234102</v>
      </c>
      <c r="G288" s="17">
        <v>6.2</v>
      </c>
      <c r="H288" s="20">
        <f t="shared" si="45"/>
        <v>57.39999999999999</v>
      </c>
      <c r="I288" s="20">
        <f t="shared" si="46"/>
        <v>19.2</v>
      </c>
      <c r="J288" s="20">
        <f t="shared" si="47"/>
        <v>76.6</v>
      </c>
      <c r="K288" s="20">
        <f t="shared" si="48"/>
        <v>746.852</v>
      </c>
      <c r="L288" s="21">
        <f t="shared" si="49"/>
        <v>0.0005257821008750515</v>
      </c>
      <c r="M288" s="21">
        <f t="shared" si="50"/>
        <v>0.00020938023450586238</v>
      </c>
      <c r="N288" s="21" t="str">
        <f t="shared" si="51"/>
        <v>WOMMELGEM</v>
      </c>
      <c r="O288" s="21">
        <f t="shared" si="52"/>
        <v>0.0003813413557730649</v>
      </c>
      <c r="P288" s="21">
        <f t="shared" si="53"/>
        <v>0.0018390722946851144</v>
      </c>
      <c r="Q288" s="21">
        <f t="shared" si="54"/>
        <v>3.8226405734486892</v>
      </c>
    </row>
    <row r="289" spans="1:17" ht="12.75">
      <c r="A289" s="16">
        <v>5929</v>
      </c>
      <c r="B289" s="10" t="s">
        <v>815</v>
      </c>
      <c r="C289" s="11" t="s">
        <v>816</v>
      </c>
      <c r="D289" s="14">
        <v>0</v>
      </c>
      <c r="E289" s="28">
        <v>0</v>
      </c>
      <c r="F289" s="14">
        <f t="shared" si="44"/>
        <v>0</v>
      </c>
      <c r="G289" s="17">
        <v>3</v>
      </c>
      <c r="H289" s="20">
        <f t="shared" si="45"/>
        <v>0</v>
      </c>
      <c r="I289" s="20">
        <f t="shared" si="46"/>
        <v>0</v>
      </c>
      <c r="J289" s="20">
        <f t="shared" si="47"/>
        <v>0</v>
      </c>
      <c r="K289" s="20">
        <f t="shared" si="48"/>
        <v>177.87</v>
      </c>
      <c r="L289" s="21">
        <f t="shared" si="49"/>
        <v>0</v>
      </c>
      <c r="M289" s="21">
        <f t="shared" si="50"/>
        <v>0</v>
      </c>
      <c r="N289" s="21" t="str">
        <f t="shared" si="51"/>
        <v>WORTEGEM-PETEGEM</v>
      </c>
      <c r="O289" s="21">
        <f t="shared" si="52"/>
        <v>0</v>
      </c>
      <c r="P289" s="21">
        <f t="shared" si="53"/>
        <v>0.00043799278713271345</v>
      </c>
      <c r="Q289" s="21" t="e">
        <f t="shared" si="54"/>
        <v>#DIV/0!</v>
      </c>
    </row>
    <row r="290" spans="1:17" ht="12.75">
      <c r="A290" s="16">
        <v>18184</v>
      </c>
      <c r="B290" s="10" t="s">
        <v>361</v>
      </c>
      <c r="C290" s="11" t="s">
        <v>362</v>
      </c>
      <c r="D290" s="14">
        <v>0.0006764188297404311</v>
      </c>
      <c r="E290" s="28">
        <v>0.00026396832380114383</v>
      </c>
      <c r="F290" s="14">
        <f t="shared" si="44"/>
        <v>0.000940387153541575</v>
      </c>
      <c r="G290" s="17">
        <v>4.6</v>
      </c>
      <c r="H290" s="20">
        <f t="shared" si="45"/>
        <v>12.299999999999999</v>
      </c>
      <c r="I290" s="20">
        <f t="shared" si="46"/>
        <v>4.8</v>
      </c>
      <c r="J290" s="20">
        <f t="shared" si="47"/>
        <v>17.099999999999998</v>
      </c>
      <c r="K290" s="20">
        <f t="shared" si="48"/>
        <v>836.4639999999999</v>
      </c>
      <c r="L290" s="21">
        <f t="shared" si="49"/>
        <v>0.0001126675930446539</v>
      </c>
      <c r="M290" s="21">
        <f t="shared" si="50"/>
        <v>5.2345058626465595E-05</v>
      </c>
      <c r="N290" s="21" t="str">
        <f t="shared" si="51"/>
        <v>WUUSTWEZEL</v>
      </c>
      <c r="O290" s="21">
        <f t="shared" si="52"/>
        <v>8.512972824698968E-05</v>
      </c>
      <c r="P290" s="21">
        <f t="shared" si="53"/>
        <v>0.002059735754743228</v>
      </c>
      <c r="Q290" s="21">
        <f t="shared" si="54"/>
        <v>23.1952581919121</v>
      </c>
    </row>
    <row r="291" spans="1:17" ht="12.75">
      <c r="A291" s="16">
        <v>12255</v>
      </c>
      <c r="B291" s="10" t="s">
        <v>363</v>
      </c>
      <c r="C291" s="11" t="s">
        <v>364</v>
      </c>
      <c r="D291" s="14">
        <v>0.00033455732354141163</v>
      </c>
      <c r="E291" s="28">
        <v>0</v>
      </c>
      <c r="F291" s="14">
        <f t="shared" si="44"/>
        <v>0.00033455732354141163</v>
      </c>
      <c r="G291" s="17">
        <v>3.7</v>
      </c>
      <c r="H291" s="20">
        <f t="shared" si="45"/>
        <v>4.1</v>
      </c>
      <c r="I291" s="20">
        <f t="shared" si="46"/>
        <v>0</v>
      </c>
      <c r="J291" s="20">
        <f t="shared" si="47"/>
        <v>4.1</v>
      </c>
      <c r="K291" s="20">
        <f t="shared" si="48"/>
        <v>453.435</v>
      </c>
      <c r="L291" s="21">
        <f t="shared" si="49"/>
        <v>3.755586434821797E-05</v>
      </c>
      <c r="M291" s="21">
        <f t="shared" si="50"/>
        <v>0</v>
      </c>
      <c r="N291" s="21" t="str">
        <f t="shared" si="51"/>
        <v>ZANDHOVEN</v>
      </c>
      <c r="O291" s="21">
        <f t="shared" si="52"/>
        <v>2.0411221392553082E-05</v>
      </c>
      <c r="P291" s="21">
        <f t="shared" si="53"/>
        <v>0.0011165528725109457</v>
      </c>
      <c r="Q291" s="21">
        <f t="shared" si="54"/>
        <v>53.70289362097232</v>
      </c>
    </row>
    <row r="292" spans="1:17" ht="12.75">
      <c r="A292" s="16">
        <v>28526</v>
      </c>
      <c r="B292" s="10" t="s">
        <v>499</v>
      </c>
      <c r="C292" s="11" t="s">
        <v>500</v>
      </c>
      <c r="D292" s="14">
        <v>0.026446049218257026</v>
      </c>
      <c r="E292" s="28">
        <v>0.010432587814625253</v>
      </c>
      <c r="F292" s="14">
        <f t="shared" si="44"/>
        <v>0.03687863703288228</v>
      </c>
      <c r="G292" s="17">
        <v>8.4</v>
      </c>
      <c r="H292" s="20">
        <f t="shared" si="45"/>
        <v>754.4</v>
      </c>
      <c r="I292" s="20">
        <f t="shared" si="46"/>
        <v>297.59999999999997</v>
      </c>
      <c r="J292" s="20">
        <f t="shared" si="47"/>
        <v>1052</v>
      </c>
      <c r="K292" s="20">
        <f t="shared" si="48"/>
        <v>2396.184</v>
      </c>
      <c r="L292" s="21">
        <f t="shared" si="49"/>
        <v>0.006910279040072106</v>
      </c>
      <c r="M292" s="21">
        <f t="shared" si="50"/>
        <v>0.0032453936348408666</v>
      </c>
      <c r="N292" s="21" t="str">
        <f t="shared" si="51"/>
        <v>ZAVENTEM</v>
      </c>
      <c r="O292" s="21">
        <f t="shared" si="52"/>
        <v>0.005237220708528255</v>
      </c>
      <c r="P292" s="21">
        <f t="shared" si="53"/>
        <v>0.00590044025773213</v>
      </c>
      <c r="Q292" s="21">
        <f t="shared" si="54"/>
        <v>0.12663578377055829</v>
      </c>
    </row>
    <row r="293" spans="1:17" ht="12.75">
      <c r="A293" s="16">
        <v>21763</v>
      </c>
      <c r="B293" s="10" t="s">
        <v>595</v>
      </c>
      <c r="C293" s="11" t="s">
        <v>596</v>
      </c>
      <c r="D293" s="14">
        <v>0.0003767862886550567</v>
      </c>
      <c r="E293" s="28">
        <v>0.0006616734825161971</v>
      </c>
      <c r="F293" s="14">
        <f t="shared" si="44"/>
        <v>0.0010384597711712538</v>
      </c>
      <c r="G293" s="17">
        <v>3.5</v>
      </c>
      <c r="H293" s="20">
        <f t="shared" si="45"/>
        <v>8.2</v>
      </c>
      <c r="I293" s="20">
        <f t="shared" si="46"/>
        <v>14.399999999999999</v>
      </c>
      <c r="J293" s="20">
        <f t="shared" si="47"/>
        <v>22.599999999999998</v>
      </c>
      <c r="K293" s="20">
        <f t="shared" si="48"/>
        <v>761.705</v>
      </c>
      <c r="L293" s="21">
        <f t="shared" si="49"/>
        <v>7.511172869643594E-05</v>
      </c>
      <c r="M293" s="21">
        <f t="shared" si="50"/>
        <v>0.00015703517587939677</v>
      </c>
      <c r="N293" s="21" t="str">
        <f t="shared" si="51"/>
        <v>ZEDELGEM</v>
      </c>
      <c r="O293" s="21">
        <f t="shared" si="52"/>
        <v>0.00011251063499309748</v>
      </c>
      <c r="P293" s="21">
        <f t="shared" si="53"/>
        <v>0.0018756467977900913</v>
      </c>
      <c r="Q293" s="21">
        <f t="shared" si="54"/>
        <v>15.67084003130159</v>
      </c>
    </row>
    <row r="294" spans="1:17" ht="12.75">
      <c r="A294" s="16">
        <v>20284</v>
      </c>
      <c r="B294" s="10" t="s">
        <v>747</v>
      </c>
      <c r="C294" s="11" t="s">
        <v>748</v>
      </c>
      <c r="D294" s="14">
        <v>0.007074541510550187</v>
      </c>
      <c r="E294" s="28">
        <v>0.1161901005718793</v>
      </c>
      <c r="F294" s="14">
        <f t="shared" si="44"/>
        <v>0.12326464208242949</v>
      </c>
      <c r="G294" s="17">
        <v>5.3</v>
      </c>
      <c r="H294" s="20">
        <f t="shared" si="45"/>
        <v>143.5</v>
      </c>
      <c r="I294" s="20">
        <f t="shared" si="46"/>
        <v>2356.7999999999997</v>
      </c>
      <c r="J294" s="20">
        <f t="shared" si="47"/>
        <v>2500.2999999999997</v>
      </c>
      <c r="K294" s="20">
        <f t="shared" si="48"/>
        <v>1075.052</v>
      </c>
      <c r="L294" s="21">
        <f t="shared" si="49"/>
        <v>0.001314455252187629</v>
      </c>
      <c r="M294" s="21">
        <f t="shared" si="50"/>
        <v>0.025701423785594604</v>
      </c>
      <c r="N294" s="21" t="str">
        <f t="shared" si="51"/>
        <v>ZELE</v>
      </c>
      <c r="O294" s="21">
        <f t="shared" si="52"/>
        <v>0.012447360206780602</v>
      </c>
      <c r="P294" s="21">
        <f t="shared" si="53"/>
        <v>0.0026472424905413946</v>
      </c>
      <c r="Q294" s="21">
        <f t="shared" si="54"/>
        <v>-0.7873249872612083</v>
      </c>
    </row>
    <row r="295" spans="1:17" ht="12.75">
      <c r="A295" s="16">
        <v>12113</v>
      </c>
      <c r="B295" s="10" t="s">
        <v>759</v>
      </c>
      <c r="C295" s="11" t="s">
        <v>760</v>
      </c>
      <c r="D295" s="14">
        <v>0.011169817551391067</v>
      </c>
      <c r="E295" s="28">
        <v>0.0031701477751176423</v>
      </c>
      <c r="F295" s="14">
        <f t="shared" si="44"/>
        <v>0.014339965326508709</v>
      </c>
      <c r="G295" s="17">
        <v>8.2</v>
      </c>
      <c r="H295" s="20">
        <f t="shared" si="45"/>
        <v>135.29999999999998</v>
      </c>
      <c r="I295" s="20">
        <f t="shared" si="46"/>
        <v>38.4</v>
      </c>
      <c r="J295" s="20">
        <f t="shared" si="47"/>
        <v>173.7</v>
      </c>
      <c r="K295" s="20">
        <f t="shared" si="48"/>
        <v>993.266</v>
      </c>
      <c r="L295" s="21">
        <f t="shared" si="49"/>
        <v>0.0012393435234911928</v>
      </c>
      <c r="M295" s="21">
        <f t="shared" si="50"/>
        <v>0.00041876046901172476</v>
      </c>
      <c r="N295" s="21" t="str">
        <f t="shared" si="51"/>
        <v>ZELZATE</v>
      </c>
      <c r="O295" s="21">
        <f t="shared" si="52"/>
        <v>0.0008647388185088953</v>
      </c>
      <c r="P295" s="21">
        <f t="shared" si="53"/>
        <v>0.0024458500236361484</v>
      </c>
      <c r="Q295" s="21">
        <f t="shared" si="54"/>
        <v>1.8284263077880882</v>
      </c>
    </row>
    <row r="296" spans="1:17" ht="12.75">
      <c r="A296" s="16">
        <v>21171</v>
      </c>
      <c r="B296" s="10" t="s">
        <v>501</v>
      </c>
      <c r="C296" s="11" t="s">
        <v>502</v>
      </c>
      <c r="D296" s="14">
        <v>0.002130272542629068</v>
      </c>
      <c r="E296" s="28">
        <v>0.0020405271361768453</v>
      </c>
      <c r="F296" s="14">
        <f t="shared" si="44"/>
        <v>0.004170799678805914</v>
      </c>
      <c r="G296" s="17">
        <v>3.8</v>
      </c>
      <c r="H296" s="20">
        <f t="shared" si="45"/>
        <v>45.099999999999994</v>
      </c>
      <c r="I296" s="20">
        <f t="shared" si="46"/>
        <v>43.19999999999999</v>
      </c>
      <c r="J296" s="20">
        <f t="shared" si="47"/>
        <v>88.29999999999998</v>
      </c>
      <c r="K296" s="20">
        <f t="shared" si="48"/>
        <v>804.498</v>
      </c>
      <c r="L296" s="21">
        <f t="shared" si="49"/>
        <v>0.0004131145078303976</v>
      </c>
      <c r="M296" s="21">
        <f t="shared" si="50"/>
        <v>0.00047110552763819023</v>
      </c>
      <c r="N296" s="21" t="str">
        <f t="shared" si="51"/>
        <v>ZEMST</v>
      </c>
      <c r="O296" s="21">
        <f t="shared" si="52"/>
        <v>0.00043958801194205784</v>
      </c>
      <c r="P296" s="21">
        <f t="shared" si="53"/>
        <v>0.001981021652120615</v>
      </c>
      <c r="Q296" s="21">
        <f t="shared" si="54"/>
        <v>3.5065415759830447</v>
      </c>
    </row>
    <row r="297" spans="1:17" ht="12.75">
      <c r="A297" s="16">
        <v>6732</v>
      </c>
      <c r="B297" s="10" t="s">
        <v>809</v>
      </c>
      <c r="C297" s="11" t="s">
        <v>810</v>
      </c>
      <c r="D297" s="14">
        <v>0</v>
      </c>
      <c r="E297" s="28">
        <v>0</v>
      </c>
      <c r="F297" s="14">
        <f t="shared" si="44"/>
        <v>0</v>
      </c>
      <c r="G297" s="17">
        <v>3.3</v>
      </c>
      <c r="H297" s="20">
        <f t="shared" si="45"/>
        <v>0</v>
      </c>
      <c r="I297" s="20">
        <f t="shared" si="46"/>
        <v>0</v>
      </c>
      <c r="J297" s="20">
        <f t="shared" si="47"/>
        <v>0</v>
      </c>
      <c r="K297" s="20">
        <f t="shared" si="48"/>
        <v>222.15599999999998</v>
      </c>
      <c r="L297" s="21">
        <f t="shared" si="49"/>
        <v>0</v>
      </c>
      <c r="M297" s="21">
        <f t="shared" si="50"/>
        <v>0</v>
      </c>
      <c r="N297" s="21" t="str">
        <f t="shared" si="51"/>
        <v>ZINGEM</v>
      </c>
      <c r="O297" s="21">
        <f t="shared" si="52"/>
        <v>0</v>
      </c>
      <c r="P297" s="21">
        <f t="shared" si="53"/>
        <v>0.0005470440525004502</v>
      </c>
      <c r="Q297" s="21" t="e">
        <f t="shared" si="54"/>
        <v>#DIV/0!</v>
      </c>
    </row>
    <row r="298" spans="1:17" ht="12.75">
      <c r="A298" s="16">
        <v>20426</v>
      </c>
      <c r="B298" s="10" t="s">
        <v>365</v>
      </c>
      <c r="C298" s="11" t="s">
        <v>366</v>
      </c>
      <c r="D298" s="14">
        <v>0.0008028982669147165</v>
      </c>
      <c r="E298" s="28">
        <v>0.00046998922941349257</v>
      </c>
      <c r="F298" s="14">
        <f t="shared" si="44"/>
        <v>0.001272887496328209</v>
      </c>
      <c r="G298" s="17">
        <v>3.8</v>
      </c>
      <c r="H298" s="20">
        <f t="shared" si="45"/>
        <v>16.4</v>
      </c>
      <c r="I298" s="20">
        <f t="shared" si="46"/>
        <v>9.6</v>
      </c>
      <c r="J298" s="20">
        <f t="shared" si="47"/>
        <v>26</v>
      </c>
      <c r="K298" s="20">
        <f t="shared" si="48"/>
        <v>776.188</v>
      </c>
      <c r="L298" s="21">
        <f t="shared" si="49"/>
        <v>0.00015022345739287187</v>
      </c>
      <c r="M298" s="21">
        <f t="shared" si="50"/>
        <v>0.00010469011725293119</v>
      </c>
      <c r="N298" s="21" t="str">
        <f t="shared" si="51"/>
        <v>ZOERSEL</v>
      </c>
      <c r="O298" s="21">
        <f t="shared" si="52"/>
        <v>0.00012943701370887322</v>
      </c>
      <c r="P298" s="21">
        <f t="shared" si="53"/>
        <v>0.0019113102010398977</v>
      </c>
      <c r="Q298" s="21">
        <f t="shared" si="54"/>
        <v>13.766334190456318</v>
      </c>
    </row>
    <row r="299" spans="1:17" ht="12.75">
      <c r="A299" s="16">
        <v>8012</v>
      </c>
      <c r="B299" s="10" t="s">
        <v>799</v>
      </c>
      <c r="C299" s="11" t="s">
        <v>800</v>
      </c>
      <c r="D299" s="14">
        <v>0</v>
      </c>
      <c r="E299" s="28">
        <v>0</v>
      </c>
      <c r="F299" s="14">
        <f t="shared" si="44"/>
        <v>0</v>
      </c>
      <c r="G299" s="17">
        <v>4.1</v>
      </c>
      <c r="H299" s="20">
        <f t="shared" si="45"/>
        <v>0</v>
      </c>
      <c r="I299" s="20">
        <f t="shared" si="46"/>
        <v>0</v>
      </c>
      <c r="J299" s="20">
        <f t="shared" si="47"/>
        <v>0</v>
      </c>
      <c r="K299" s="20">
        <f t="shared" si="48"/>
        <v>328.49199999999996</v>
      </c>
      <c r="L299" s="21">
        <f t="shared" si="49"/>
        <v>0</v>
      </c>
      <c r="M299" s="21">
        <f t="shared" si="50"/>
        <v>0</v>
      </c>
      <c r="N299" s="21" t="str">
        <f t="shared" si="51"/>
        <v>ZOMERGEM</v>
      </c>
      <c r="O299" s="21">
        <f t="shared" si="52"/>
        <v>0</v>
      </c>
      <c r="P299" s="21">
        <f t="shared" si="53"/>
        <v>0.0008088892260122521</v>
      </c>
      <c r="Q299" s="21" t="e">
        <f t="shared" si="54"/>
        <v>#DIV/0!</v>
      </c>
    </row>
    <row r="300" spans="1:17" ht="12.75">
      <c r="A300" s="16">
        <v>19693</v>
      </c>
      <c r="B300" s="10" t="s">
        <v>867</v>
      </c>
      <c r="C300" s="11" t="s">
        <v>868</v>
      </c>
      <c r="D300" s="14">
        <v>0.00520489514040522</v>
      </c>
      <c r="E300" s="28">
        <v>0.010968364393439293</v>
      </c>
      <c r="F300" s="14">
        <f t="shared" si="44"/>
        <v>0.016173259533844513</v>
      </c>
      <c r="G300" s="17">
        <v>4</v>
      </c>
      <c r="H300" s="20">
        <f t="shared" si="45"/>
        <v>102.49999999999999</v>
      </c>
      <c r="I300" s="20">
        <f t="shared" si="46"/>
        <v>216</v>
      </c>
      <c r="J300" s="20">
        <f t="shared" si="47"/>
        <v>318.5</v>
      </c>
      <c r="K300" s="20">
        <f t="shared" si="48"/>
        <v>787.72</v>
      </c>
      <c r="L300" s="21">
        <f t="shared" si="49"/>
        <v>0.0009388966087054492</v>
      </c>
      <c r="M300" s="21">
        <f t="shared" si="50"/>
        <v>0.002355527638190952</v>
      </c>
      <c r="N300" s="21" t="str">
        <f t="shared" si="51"/>
        <v>ZONHOVEN</v>
      </c>
      <c r="O300" s="21">
        <f t="shared" si="52"/>
        <v>0.0015856034179336969</v>
      </c>
      <c r="P300" s="21">
        <f t="shared" si="53"/>
        <v>0.0019397069673367125</v>
      </c>
      <c r="Q300" s="21">
        <f t="shared" si="54"/>
        <v>0.22332415873855216</v>
      </c>
    </row>
    <row r="301" spans="1:17" ht="12.75">
      <c r="A301" s="16">
        <v>11620</v>
      </c>
      <c r="B301" s="10" t="s">
        <v>619</v>
      </c>
      <c r="C301" s="11" t="s">
        <v>620</v>
      </c>
      <c r="D301" s="14">
        <v>0.0007056798623063683</v>
      </c>
      <c r="E301" s="28">
        <v>0.0004130808950086058</v>
      </c>
      <c r="F301" s="14">
        <f t="shared" si="44"/>
        <v>0.001118760757314974</v>
      </c>
      <c r="G301" s="17">
        <v>3</v>
      </c>
      <c r="H301" s="20">
        <f t="shared" si="45"/>
        <v>8.2</v>
      </c>
      <c r="I301" s="20">
        <f t="shared" si="46"/>
        <v>4.8</v>
      </c>
      <c r="J301" s="20">
        <f t="shared" si="47"/>
        <v>13</v>
      </c>
      <c r="K301" s="20">
        <f t="shared" si="48"/>
        <v>348.6</v>
      </c>
      <c r="L301" s="21">
        <f t="shared" si="49"/>
        <v>7.511172869643594E-05</v>
      </c>
      <c r="M301" s="21">
        <f t="shared" si="50"/>
        <v>5.2345058626465595E-05</v>
      </c>
      <c r="N301" s="21" t="str">
        <f t="shared" si="51"/>
        <v>ZONNEBEKE</v>
      </c>
      <c r="O301" s="21">
        <f t="shared" si="52"/>
        <v>6.471850685443661E-05</v>
      </c>
      <c r="P301" s="21">
        <f t="shared" si="53"/>
        <v>0.0008584038094926852</v>
      </c>
      <c r="Q301" s="21">
        <f t="shared" si="54"/>
        <v>12.263652874801137</v>
      </c>
    </row>
    <row r="302" spans="1:17" ht="12.75">
      <c r="A302" s="16">
        <v>24394</v>
      </c>
      <c r="B302" s="10" t="s">
        <v>725</v>
      </c>
      <c r="C302" s="11" t="s">
        <v>726</v>
      </c>
      <c r="D302" s="14">
        <v>0.0008403705829302287</v>
      </c>
      <c r="E302" s="28">
        <v>0.0007870787898663606</v>
      </c>
      <c r="F302" s="14">
        <f t="shared" si="44"/>
        <v>0.0016274493727965892</v>
      </c>
      <c r="G302" s="17">
        <v>6.4</v>
      </c>
      <c r="H302" s="20">
        <f t="shared" si="45"/>
        <v>20.5</v>
      </c>
      <c r="I302" s="20">
        <f t="shared" si="46"/>
        <v>19.2</v>
      </c>
      <c r="J302" s="20">
        <f t="shared" si="47"/>
        <v>39.7</v>
      </c>
      <c r="K302" s="20">
        <f t="shared" si="48"/>
        <v>1561.2160000000001</v>
      </c>
      <c r="L302" s="21">
        <f t="shared" si="49"/>
        <v>0.00018777932174108986</v>
      </c>
      <c r="M302" s="21">
        <f t="shared" si="50"/>
        <v>0.00020938023450586238</v>
      </c>
      <c r="N302" s="21" t="str">
        <f t="shared" si="51"/>
        <v>ZOTTEGEM</v>
      </c>
      <c r="O302" s="21">
        <f t="shared" si="52"/>
        <v>0.0001976403632400872</v>
      </c>
      <c r="P302" s="21">
        <f t="shared" si="53"/>
        <v>0.003844388301322238</v>
      </c>
      <c r="Q302" s="21">
        <f t="shared" si="54"/>
        <v>18.451433089364432</v>
      </c>
    </row>
    <row r="303" spans="1:17" ht="12.75">
      <c r="A303" s="16">
        <v>7891</v>
      </c>
      <c r="B303" s="10" t="s">
        <v>571</v>
      </c>
      <c r="C303" s="11" t="s">
        <v>572</v>
      </c>
      <c r="D303" s="14">
        <v>0.0005195792675199594</v>
      </c>
      <c r="E303" s="28">
        <v>0.001824863768850589</v>
      </c>
      <c r="F303" s="14">
        <f t="shared" si="44"/>
        <v>0.0023444430363705484</v>
      </c>
      <c r="G303" s="17">
        <v>4</v>
      </c>
      <c r="H303" s="20">
        <f t="shared" si="45"/>
        <v>4.1</v>
      </c>
      <c r="I303" s="20">
        <f t="shared" si="46"/>
        <v>14.399999999999999</v>
      </c>
      <c r="J303" s="20">
        <f t="shared" si="47"/>
        <v>18.5</v>
      </c>
      <c r="K303" s="20">
        <f t="shared" si="48"/>
        <v>315.64</v>
      </c>
      <c r="L303" s="21">
        <f t="shared" si="49"/>
        <v>3.755586434821797E-05</v>
      </c>
      <c r="M303" s="21">
        <f t="shared" si="50"/>
        <v>0.00015703517587939677</v>
      </c>
      <c r="N303" s="21" t="str">
        <f t="shared" si="51"/>
        <v>ZOUTLEEUW</v>
      </c>
      <c r="O303" s="21">
        <f t="shared" si="52"/>
        <v>9.209941360054441E-05</v>
      </c>
      <c r="P303" s="21">
        <f t="shared" si="53"/>
        <v>0.0007772420494213171</v>
      </c>
      <c r="Q303" s="21">
        <f t="shared" si="54"/>
        <v>7.4391639320570295</v>
      </c>
    </row>
    <row r="304" spans="1:17" ht="12.75">
      <c r="A304" s="16">
        <v>2759</v>
      </c>
      <c r="B304" s="10" t="s">
        <v>597</v>
      </c>
      <c r="C304" s="11" t="s">
        <v>598</v>
      </c>
      <c r="D304" s="14">
        <v>0</v>
      </c>
      <c r="E304" s="28">
        <v>0</v>
      </c>
      <c r="F304" s="14">
        <f t="shared" si="44"/>
        <v>0</v>
      </c>
      <c r="G304" s="17">
        <v>2.5</v>
      </c>
      <c r="H304" s="20">
        <f t="shared" si="45"/>
        <v>0</v>
      </c>
      <c r="I304" s="20">
        <f t="shared" si="46"/>
        <v>0</v>
      </c>
      <c r="J304" s="20">
        <f t="shared" si="47"/>
        <v>0</v>
      </c>
      <c r="K304" s="20">
        <f t="shared" si="48"/>
        <v>68.975</v>
      </c>
      <c r="L304" s="21">
        <f t="shared" si="49"/>
        <v>0</v>
      </c>
      <c r="M304" s="21">
        <f t="shared" si="50"/>
        <v>0</v>
      </c>
      <c r="N304" s="21" t="str">
        <f t="shared" si="51"/>
        <v>ZUIENKERKE</v>
      </c>
      <c r="O304" s="21">
        <f t="shared" si="52"/>
        <v>0</v>
      </c>
      <c r="P304" s="21">
        <f t="shared" si="53"/>
        <v>0.00016984625002799183</v>
      </c>
      <c r="Q304" s="21" t="e">
        <f t="shared" si="54"/>
        <v>#DIV/0!</v>
      </c>
    </row>
    <row r="305" spans="1:17" ht="12.75">
      <c r="A305" s="16">
        <v>14537</v>
      </c>
      <c r="B305" s="10" t="s">
        <v>801</v>
      </c>
      <c r="C305" s="11" t="s">
        <v>802</v>
      </c>
      <c r="D305" s="14">
        <v>0.0031024282864414937</v>
      </c>
      <c r="E305" s="28">
        <v>0.007264222329228864</v>
      </c>
      <c r="F305" s="14">
        <f t="shared" si="44"/>
        <v>0.010366650615670357</v>
      </c>
      <c r="G305" s="17">
        <v>3.7</v>
      </c>
      <c r="H305" s="20">
        <f t="shared" si="45"/>
        <v>45.099999999999994</v>
      </c>
      <c r="I305" s="20">
        <f t="shared" si="46"/>
        <v>105.6</v>
      </c>
      <c r="J305" s="20">
        <f t="shared" si="47"/>
        <v>150.7</v>
      </c>
      <c r="K305" s="20">
        <f t="shared" si="48"/>
        <v>537.869</v>
      </c>
      <c r="L305" s="21">
        <f t="shared" si="49"/>
        <v>0.0004131145078303976</v>
      </c>
      <c r="M305" s="21">
        <f t="shared" si="50"/>
        <v>0.0011515912897822431</v>
      </c>
      <c r="N305" s="21" t="str">
        <f t="shared" si="51"/>
        <v>ZULTE</v>
      </c>
      <c r="O305" s="21">
        <f t="shared" si="52"/>
        <v>0.0007502368448433536</v>
      </c>
      <c r="P305" s="21">
        <f t="shared" si="53"/>
        <v>0.0013244658594607605</v>
      </c>
      <c r="Q305" s="21">
        <f t="shared" si="54"/>
        <v>0.7653969790530664</v>
      </c>
    </row>
    <row r="306" spans="1:17" ht="12.75">
      <c r="A306" s="16">
        <v>6865</v>
      </c>
      <c r="B306" s="10" t="s">
        <v>869</v>
      </c>
      <c r="C306" s="11" t="s">
        <v>870</v>
      </c>
      <c r="D306" s="14">
        <v>0.0005972323379461033</v>
      </c>
      <c r="E306" s="28">
        <v>0.00629278951201748</v>
      </c>
      <c r="F306" s="14">
        <f t="shared" si="44"/>
        <v>0.006890021849963583</v>
      </c>
      <c r="G306" s="17">
        <v>5.5</v>
      </c>
      <c r="H306" s="20">
        <f t="shared" si="45"/>
        <v>4.1</v>
      </c>
      <c r="I306" s="20">
        <f t="shared" si="46"/>
        <v>43.199999999999996</v>
      </c>
      <c r="J306" s="20">
        <f t="shared" si="47"/>
        <v>47.3</v>
      </c>
      <c r="K306" s="20">
        <f t="shared" si="48"/>
        <v>377.575</v>
      </c>
      <c r="L306" s="21">
        <f t="shared" si="49"/>
        <v>3.755586434821797E-05</v>
      </c>
      <c r="M306" s="21">
        <f t="shared" si="50"/>
        <v>0.00047110552763819034</v>
      </c>
      <c r="N306" s="21" t="str">
        <f t="shared" si="51"/>
        <v>ZUTENDAAL</v>
      </c>
      <c r="O306" s="21">
        <f t="shared" si="52"/>
        <v>0.00023547579801652704</v>
      </c>
      <c r="P306" s="21">
        <f t="shared" si="53"/>
        <v>0.0009297527778806673</v>
      </c>
      <c r="Q306" s="21">
        <f t="shared" si="54"/>
        <v>2.9484005817676935</v>
      </c>
    </row>
    <row r="307" spans="1:17" ht="12.75">
      <c r="A307" s="16">
        <v>7770</v>
      </c>
      <c r="B307" s="10" t="s">
        <v>823</v>
      </c>
      <c r="C307" s="11" t="s">
        <v>824</v>
      </c>
      <c r="D307" s="14">
        <v>0</v>
      </c>
      <c r="E307" s="28">
        <v>0</v>
      </c>
      <c r="F307" s="14">
        <f t="shared" si="44"/>
        <v>0</v>
      </c>
      <c r="G307" s="17">
        <v>3</v>
      </c>
      <c r="H307" s="20">
        <f t="shared" si="45"/>
        <v>0</v>
      </c>
      <c r="I307" s="20">
        <f t="shared" si="46"/>
        <v>0</v>
      </c>
      <c r="J307" s="20">
        <f t="shared" si="47"/>
        <v>0</v>
      </c>
      <c r="K307" s="20">
        <f t="shared" si="48"/>
        <v>233.1</v>
      </c>
      <c r="L307" s="21">
        <f t="shared" si="49"/>
        <v>0</v>
      </c>
      <c r="M307" s="21">
        <f t="shared" si="50"/>
        <v>0</v>
      </c>
      <c r="N307" s="21" t="str">
        <f t="shared" si="51"/>
        <v>ZWALM</v>
      </c>
      <c r="O307" s="21">
        <f t="shared" si="52"/>
        <v>0</v>
      </c>
      <c r="P307" s="21">
        <f t="shared" si="53"/>
        <v>0.0005739929087571569</v>
      </c>
      <c r="Q307" s="21" t="e">
        <f t="shared" si="54"/>
        <v>#DIV/0!</v>
      </c>
    </row>
    <row r="308" spans="1:17" ht="12.75">
      <c r="A308" s="16">
        <v>23666</v>
      </c>
      <c r="B308" s="10" t="s">
        <v>647</v>
      </c>
      <c r="C308" s="11" t="s">
        <v>648</v>
      </c>
      <c r="D308" s="14">
        <v>0.0012127102171892164</v>
      </c>
      <c r="E308" s="28">
        <v>0.0004056452294430829</v>
      </c>
      <c r="F308" s="14">
        <f t="shared" si="44"/>
        <v>0.0016183554466322992</v>
      </c>
      <c r="G308" s="17">
        <v>2.7</v>
      </c>
      <c r="H308" s="20">
        <f t="shared" si="45"/>
        <v>28.699999999999996</v>
      </c>
      <c r="I308" s="20">
        <f t="shared" si="46"/>
        <v>9.6</v>
      </c>
      <c r="J308" s="20">
        <f t="shared" si="47"/>
        <v>38.3</v>
      </c>
      <c r="K308" s="20">
        <f t="shared" si="48"/>
        <v>638.9820000000001</v>
      </c>
      <c r="L308" s="21">
        <f t="shared" si="49"/>
        <v>0.00026289105043752575</v>
      </c>
      <c r="M308" s="21">
        <f t="shared" si="50"/>
        <v>0.00010469011725293119</v>
      </c>
      <c r="N308" s="21" t="str">
        <f t="shared" si="51"/>
        <v>ZWEVEGEM</v>
      </c>
      <c r="O308" s="21">
        <f t="shared" si="52"/>
        <v>0.00019067067788653246</v>
      </c>
      <c r="P308" s="21">
        <f t="shared" si="53"/>
        <v>0.0015734497504224184</v>
      </c>
      <c r="Q308" s="21">
        <f t="shared" si="54"/>
        <v>7.252185222516351</v>
      </c>
    </row>
    <row r="309" spans="1:17" ht="12.75">
      <c r="A309" s="16">
        <v>18104</v>
      </c>
      <c r="B309" s="10" t="s">
        <v>367</v>
      </c>
      <c r="C309" s="11" t="s">
        <v>368</v>
      </c>
      <c r="D309" s="14">
        <v>0.013361688024745912</v>
      </c>
      <c r="E309" s="28">
        <v>0.001855943437914273</v>
      </c>
      <c r="F309" s="14">
        <f t="shared" si="44"/>
        <v>0.015217631462660185</v>
      </c>
      <c r="G309" s="17">
        <v>4.4</v>
      </c>
      <c r="H309" s="20">
        <f t="shared" si="45"/>
        <v>241.89999999999998</v>
      </c>
      <c r="I309" s="20">
        <f t="shared" si="46"/>
        <v>33.6</v>
      </c>
      <c r="J309" s="20">
        <f t="shared" si="47"/>
        <v>275.5</v>
      </c>
      <c r="K309" s="20">
        <f t="shared" si="48"/>
        <v>796.576</v>
      </c>
      <c r="L309" s="21">
        <f t="shared" si="49"/>
        <v>0.00221579599654486</v>
      </c>
      <c r="M309" s="21">
        <f t="shared" si="50"/>
        <v>0.0003664154103852592</v>
      </c>
      <c r="N309" s="21" t="str">
        <f t="shared" si="51"/>
        <v>ZWIJNDRECHT</v>
      </c>
      <c r="O309" s="21">
        <f t="shared" si="52"/>
        <v>0.001371534510645945</v>
      </c>
      <c r="P309" s="21">
        <f t="shared" si="53"/>
        <v>0.0019615142654918105</v>
      </c>
      <c r="Q309" s="21">
        <f t="shared" si="54"/>
        <v>0.430160342496964</v>
      </c>
    </row>
    <row r="310" spans="1:17" ht="12.75">
      <c r="A310" s="24"/>
      <c r="B310" s="25"/>
      <c r="C310" s="26"/>
      <c r="D310" s="14"/>
      <c r="G310" s="17"/>
      <c r="H310" s="20"/>
      <c r="I310" s="20"/>
      <c r="J310" s="20"/>
      <c r="K310" s="20"/>
      <c r="L310" s="21"/>
      <c r="M310" s="21"/>
      <c r="N310" s="21"/>
      <c r="O310" s="21"/>
      <c r="P310" s="21"/>
      <c r="Q310" s="21"/>
    </row>
    <row r="311" spans="1:17" ht="12.75">
      <c r="A311" s="20">
        <f>SUM(A2:A309)</f>
        <v>6043161</v>
      </c>
      <c r="D311" s="14">
        <f>H311/$A311</f>
        <v>0.01806516490293739</v>
      </c>
      <c r="E311" s="14">
        <f>I311/$A311</f>
        <v>0.015174045503669372</v>
      </c>
      <c r="F311" s="14">
        <f>J311/$A311</f>
        <v>0.033239210406606746</v>
      </c>
      <c r="G311" s="35">
        <f>K311/A311*100</f>
        <v>6.720035723026403</v>
      </c>
      <c r="H311" s="20">
        <f aca="true" t="shared" si="55" ref="H311:M311">SUM(H2:H309)</f>
        <v>109170.70000000001</v>
      </c>
      <c r="I311" s="20">
        <f t="shared" si="55"/>
        <v>91699.20000000011</v>
      </c>
      <c r="J311" s="20">
        <f t="shared" si="55"/>
        <v>200869.90000000005</v>
      </c>
      <c r="K311" s="20">
        <f t="shared" si="55"/>
        <v>406102.57799999963</v>
      </c>
      <c r="L311" s="29">
        <f t="shared" si="55"/>
        <v>0.9999999999999993</v>
      </c>
      <c r="M311" s="29">
        <f t="shared" si="55"/>
        <v>0.9999999999999986</v>
      </c>
      <c r="N311" s="29"/>
      <c r="O311" s="29">
        <f>SUM(O2:O309)</f>
        <v>1</v>
      </c>
      <c r="P311" s="29">
        <f>SUM(P2:P309)</f>
        <v>1.0000000000000018</v>
      </c>
      <c r="Q311" s="29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9"/>
  <sheetViews>
    <sheetView workbookViewId="0" topLeftCell="A1">
      <selection activeCell="C1" sqref="C1:C16384"/>
    </sheetView>
  </sheetViews>
  <sheetFormatPr defaultColWidth="9.140625" defaultRowHeight="12.75"/>
  <cols>
    <col min="1" max="1" width="7.140625" style="12" customWidth="1"/>
    <col min="2" max="2" width="30.7109375" style="0" customWidth="1"/>
  </cols>
  <sheetData>
    <row r="1" spans="1:3" s="27" customFormat="1" ht="39" customHeight="1">
      <c r="A1" s="8" t="s">
        <v>309</v>
      </c>
      <c r="B1" s="9" t="s">
        <v>310</v>
      </c>
      <c r="C1" s="15" t="s">
        <v>932</v>
      </c>
    </row>
    <row r="2" spans="1:3" ht="12.75">
      <c r="A2" s="10" t="s">
        <v>311</v>
      </c>
      <c r="B2" s="11" t="s">
        <v>312</v>
      </c>
      <c r="C2" s="28">
        <v>0.0016816143497757848</v>
      </c>
    </row>
    <row r="3" spans="1:3" ht="12.75">
      <c r="A3" s="10" t="s">
        <v>313</v>
      </c>
      <c r="B3" s="11" t="s">
        <v>314</v>
      </c>
      <c r="C3" s="28">
        <v>0.043276118571531554</v>
      </c>
    </row>
    <row r="4" spans="1:3" ht="12.75">
      <c r="A4" s="10" t="s">
        <v>315</v>
      </c>
      <c r="B4" s="11" t="s">
        <v>316</v>
      </c>
      <c r="C4" s="28">
        <v>0.0016010673782521682</v>
      </c>
    </row>
    <row r="5" spans="1:3" ht="12.75">
      <c r="A5" s="10" t="s">
        <v>317</v>
      </c>
      <c r="B5" s="11" t="s">
        <v>318</v>
      </c>
      <c r="C5" s="28">
        <v>0.0018310127789433529</v>
      </c>
    </row>
    <row r="6" spans="1:3" ht="12.75">
      <c r="A6" s="10" t="s">
        <v>319</v>
      </c>
      <c r="B6" s="11" t="s">
        <v>320</v>
      </c>
      <c r="C6" s="28">
        <v>0.0004658385093167702</v>
      </c>
    </row>
    <row r="7" spans="1:3" ht="12.75">
      <c r="A7" s="10" t="s">
        <v>321</v>
      </c>
      <c r="B7" s="11" t="s">
        <v>322</v>
      </c>
      <c r="C7" s="28">
        <v>0.0005164066702528241</v>
      </c>
    </row>
    <row r="8" spans="1:3" ht="12.75">
      <c r="A8" s="10" t="s">
        <v>323</v>
      </c>
      <c r="B8" s="11" t="s">
        <v>324</v>
      </c>
      <c r="C8" s="28">
        <v>0.001475277575012486</v>
      </c>
    </row>
    <row r="9" spans="1:3" ht="12.75">
      <c r="A9" s="10" t="s">
        <v>325</v>
      </c>
      <c r="B9" s="11" t="s">
        <v>326</v>
      </c>
      <c r="C9" s="28">
        <v>0.001756151102167749</v>
      </c>
    </row>
    <row r="10" spans="1:3" ht="12.75">
      <c r="A10" s="10" t="s">
        <v>327</v>
      </c>
      <c r="B10" s="11" t="s">
        <v>328</v>
      </c>
      <c r="C10" s="28">
        <v>0.0019914651493598864</v>
      </c>
    </row>
    <row r="11" spans="1:3" ht="12.75">
      <c r="A11" s="10" t="s">
        <v>329</v>
      </c>
      <c r="B11" s="11" t="s">
        <v>330</v>
      </c>
      <c r="C11" s="28">
        <v>0.0035183246073298433</v>
      </c>
    </row>
    <row r="12" spans="1:3" ht="12.75">
      <c r="A12" s="10" t="s">
        <v>331</v>
      </c>
      <c r="B12" s="11" t="s">
        <v>332</v>
      </c>
      <c r="C12" s="28">
        <v>0.000587012351718234</v>
      </c>
    </row>
    <row r="13" spans="1:3" ht="12.75">
      <c r="A13" s="10" t="s">
        <v>333</v>
      </c>
      <c r="B13" s="11" t="s">
        <v>334</v>
      </c>
      <c r="C13" s="28">
        <v>0.0008256880733944953</v>
      </c>
    </row>
    <row r="14" spans="1:3" ht="12.75">
      <c r="A14" s="10" t="s">
        <v>335</v>
      </c>
      <c r="B14" s="11" t="s">
        <v>336</v>
      </c>
      <c r="C14" s="28">
        <v>0.001478344562078922</v>
      </c>
    </row>
    <row r="15" spans="1:3" ht="12.75">
      <c r="A15" s="10" t="s">
        <v>337</v>
      </c>
      <c r="B15" s="11" t="s">
        <v>338</v>
      </c>
      <c r="C15" s="28">
        <v>0.000711251605255359</v>
      </c>
    </row>
    <row r="16" spans="1:3" ht="12.75">
      <c r="A16" s="10" t="s">
        <v>339</v>
      </c>
      <c r="B16" s="11" t="s">
        <v>340</v>
      </c>
      <c r="C16" s="28">
        <v>0</v>
      </c>
    </row>
    <row r="17" spans="1:3" ht="12.75">
      <c r="A17" s="10" t="s">
        <v>341</v>
      </c>
      <c r="B17" s="11" t="s">
        <v>342</v>
      </c>
      <c r="C17" s="28">
        <v>0.002164555405239208</v>
      </c>
    </row>
    <row r="18" spans="1:3" ht="12.75">
      <c r="A18" s="10" t="s">
        <v>343</v>
      </c>
      <c r="B18" s="11" t="s">
        <v>344</v>
      </c>
      <c r="C18" s="28">
        <v>0.008262565985770026</v>
      </c>
    </row>
    <row r="19" spans="1:3" ht="12.75">
      <c r="A19" s="10" t="s">
        <v>345</v>
      </c>
      <c r="B19" s="11" t="s">
        <v>346</v>
      </c>
      <c r="C19" s="28">
        <v>0</v>
      </c>
    </row>
    <row r="20" spans="1:3" ht="12.75">
      <c r="A20" s="10" t="s">
        <v>347</v>
      </c>
      <c r="B20" s="11" t="s">
        <v>348</v>
      </c>
      <c r="C20" s="28">
        <v>0</v>
      </c>
    </row>
    <row r="21" spans="1:3" ht="12.75">
      <c r="A21" s="10" t="s">
        <v>349</v>
      </c>
      <c r="B21" s="11" t="s">
        <v>350</v>
      </c>
      <c r="C21" s="28">
        <v>0.001840490797546012</v>
      </c>
    </row>
    <row r="22" spans="1:3" ht="12.75">
      <c r="A22" s="10" t="s">
        <v>351</v>
      </c>
      <c r="B22" s="11" t="s">
        <v>352</v>
      </c>
      <c r="C22" s="28">
        <v>0</v>
      </c>
    </row>
    <row r="23" spans="1:3" ht="12.75">
      <c r="A23" s="10" t="s">
        <v>353</v>
      </c>
      <c r="B23" s="11" t="s">
        <v>354</v>
      </c>
      <c r="C23" s="28">
        <v>0.0013000300932891964</v>
      </c>
    </row>
    <row r="24" spans="1:3" ht="12.75">
      <c r="A24" s="10" t="s">
        <v>355</v>
      </c>
      <c r="B24" s="11" t="s">
        <v>356</v>
      </c>
      <c r="C24" s="28">
        <v>0.0005506797453106178</v>
      </c>
    </row>
    <row r="25" spans="1:3" ht="12.75">
      <c r="A25" s="10" t="s">
        <v>357</v>
      </c>
      <c r="B25" s="11" t="s">
        <v>358</v>
      </c>
      <c r="C25" s="28">
        <v>0</v>
      </c>
    </row>
    <row r="26" spans="1:3" ht="12.75">
      <c r="A26" s="10" t="s">
        <v>359</v>
      </c>
      <c r="B26" s="11" t="s">
        <v>360</v>
      </c>
      <c r="C26" s="28">
        <v>0.0015938900879960151</v>
      </c>
    </row>
    <row r="27" spans="1:3" ht="12.75">
      <c r="A27" s="10" t="s">
        <v>361</v>
      </c>
      <c r="B27" s="11" t="s">
        <v>362</v>
      </c>
      <c r="C27" s="28">
        <v>0.00026396832380114383</v>
      </c>
    </row>
    <row r="28" spans="1:3" ht="12.75">
      <c r="A28" s="10" t="s">
        <v>363</v>
      </c>
      <c r="B28" s="11" t="s">
        <v>364</v>
      </c>
      <c r="C28" s="28">
        <v>0</v>
      </c>
    </row>
    <row r="29" spans="1:3" ht="12.75">
      <c r="A29" s="10" t="s">
        <v>365</v>
      </c>
      <c r="B29" s="11" t="s">
        <v>366</v>
      </c>
      <c r="C29" s="28">
        <v>0.00046998922941349257</v>
      </c>
    </row>
    <row r="30" spans="1:3" ht="12.75">
      <c r="A30" s="10" t="s">
        <v>367</v>
      </c>
      <c r="B30" s="11" t="s">
        <v>368</v>
      </c>
      <c r="C30" s="28">
        <v>0.001855943437914273</v>
      </c>
    </row>
    <row r="31" spans="1:3" ht="12.75">
      <c r="A31" s="10" t="s">
        <v>369</v>
      </c>
      <c r="B31" s="11" t="s">
        <v>370</v>
      </c>
      <c r="C31" s="28">
        <v>0</v>
      </c>
    </row>
    <row r="32" spans="1:3" ht="12.75">
      <c r="A32" s="10" t="s">
        <v>371</v>
      </c>
      <c r="B32" s="11" t="s">
        <v>372</v>
      </c>
      <c r="C32" s="28">
        <v>0.00045985821038513125</v>
      </c>
    </row>
    <row r="33" spans="1:3" ht="12.75">
      <c r="A33" s="10" t="s">
        <v>373</v>
      </c>
      <c r="B33" s="11" t="s">
        <v>374</v>
      </c>
      <c r="C33" s="28">
        <v>0.0003336345311739765</v>
      </c>
    </row>
    <row r="34" spans="1:3" ht="12.75">
      <c r="A34" s="10" t="s">
        <v>375</v>
      </c>
      <c r="B34" s="11" t="s">
        <v>376</v>
      </c>
      <c r="C34" s="28">
        <v>0.011314509253222327</v>
      </c>
    </row>
    <row r="35" spans="1:3" ht="12.75">
      <c r="A35" s="10" t="s">
        <v>377</v>
      </c>
      <c r="B35" s="11" t="s">
        <v>378</v>
      </c>
      <c r="C35" s="28">
        <v>0</v>
      </c>
    </row>
    <row r="36" spans="1:3" ht="12.75">
      <c r="A36" s="10" t="s">
        <v>379</v>
      </c>
      <c r="B36" s="11" t="s">
        <v>380</v>
      </c>
      <c r="C36" s="28">
        <v>0.0007553900225567853</v>
      </c>
    </row>
    <row r="37" spans="1:3" ht="12.75">
      <c r="A37" s="10" t="s">
        <v>381</v>
      </c>
      <c r="B37" s="11" t="s">
        <v>382</v>
      </c>
      <c r="C37" s="28">
        <v>0.03860746046681033</v>
      </c>
    </row>
    <row r="38" spans="1:3" ht="12.75">
      <c r="A38" s="10" t="s">
        <v>383</v>
      </c>
      <c r="B38" s="11" t="s">
        <v>384</v>
      </c>
      <c r="C38" s="28">
        <v>0.005080020650490449</v>
      </c>
    </row>
    <row r="39" spans="1:3" ht="12.75">
      <c r="A39" s="10" t="s">
        <v>385</v>
      </c>
      <c r="B39" s="11" t="s">
        <v>386</v>
      </c>
      <c r="C39" s="28">
        <v>0.0006942100949717977</v>
      </c>
    </row>
    <row r="40" spans="1:3" ht="12.75">
      <c r="A40" s="10" t="s">
        <v>387</v>
      </c>
      <c r="B40" s="11" t="s">
        <v>388</v>
      </c>
      <c r="C40" s="28">
        <v>0</v>
      </c>
    </row>
    <row r="41" spans="1:3" ht="12.75">
      <c r="A41" s="10" t="s">
        <v>389</v>
      </c>
      <c r="B41" s="11" t="s">
        <v>390</v>
      </c>
      <c r="C41" s="28">
        <v>0.0021128089039803813</v>
      </c>
    </row>
    <row r="42" spans="1:3" ht="12.75">
      <c r="A42" s="10" t="s">
        <v>391</v>
      </c>
      <c r="B42" s="11" t="s">
        <v>392</v>
      </c>
      <c r="C42" s="28">
        <v>0.023617765117182443</v>
      </c>
    </row>
    <row r="43" spans="1:3" ht="12.75">
      <c r="A43" s="10" t="s">
        <v>393</v>
      </c>
      <c r="B43" s="11" t="s">
        <v>394</v>
      </c>
      <c r="C43" s="28">
        <v>0.000741045697818032</v>
      </c>
    </row>
    <row r="44" spans="1:3" ht="12.75">
      <c r="A44" s="10" t="s">
        <v>395</v>
      </c>
      <c r="B44" s="11" t="s">
        <v>396</v>
      </c>
      <c r="C44" s="28">
        <v>0.041312420813491194</v>
      </c>
    </row>
    <row r="45" spans="1:3" ht="12.75">
      <c r="A45" s="10" t="s">
        <v>397</v>
      </c>
      <c r="B45" s="11" t="s">
        <v>398</v>
      </c>
      <c r="C45" s="28">
        <v>0.00039412102799901466</v>
      </c>
    </row>
    <row r="46" spans="1:3" ht="12.75">
      <c r="A46" s="10" t="s">
        <v>399</v>
      </c>
      <c r="B46" s="11" t="s">
        <v>400</v>
      </c>
      <c r="C46" s="28">
        <v>0</v>
      </c>
    </row>
    <row r="47" spans="1:3" ht="12.75">
      <c r="A47" s="10" t="s">
        <v>401</v>
      </c>
      <c r="B47" s="11" t="s">
        <v>402</v>
      </c>
      <c r="C47" s="28">
        <v>0.00190940281438019</v>
      </c>
    </row>
    <row r="48" spans="1:3" ht="12.75">
      <c r="A48" s="10" t="s">
        <v>403</v>
      </c>
      <c r="B48" s="11" t="s">
        <v>404</v>
      </c>
      <c r="C48" s="28">
        <v>0.0029455081001472753</v>
      </c>
    </row>
    <row r="49" spans="1:3" ht="12.75">
      <c r="A49" s="10" t="s">
        <v>405</v>
      </c>
      <c r="B49" s="11" t="s">
        <v>406</v>
      </c>
      <c r="C49" s="28">
        <v>0.003841317022979307</v>
      </c>
    </row>
    <row r="50" spans="1:3" ht="12.75">
      <c r="A50" s="10" t="s">
        <v>407</v>
      </c>
      <c r="B50" s="11" t="s">
        <v>408</v>
      </c>
      <c r="C50" s="28">
        <v>0.001380977041256689</v>
      </c>
    </row>
    <row r="51" spans="1:3" ht="12.75">
      <c r="A51" s="10" t="s">
        <v>409</v>
      </c>
      <c r="B51" s="11" t="s">
        <v>410</v>
      </c>
      <c r="C51" s="28">
        <v>0.0004483467214645993</v>
      </c>
    </row>
    <row r="52" spans="1:3" ht="12.75">
      <c r="A52" s="10" t="s">
        <v>411</v>
      </c>
      <c r="B52" s="11" t="s">
        <v>412</v>
      </c>
      <c r="C52" s="28">
        <v>0.0024088943792464484</v>
      </c>
    </row>
    <row r="53" spans="1:3" ht="12.75">
      <c r="A53" s="10" t="s">
        <v>413</v>
      </c>
      <c r="B53" s="11" t="s">
        <v>414</v>
      </c>
      <c r="C53" s="28">
        <v>0.0011408199643493761</v>
      </c>
    </row>
    <row r="54" spans="1:3" ht="12.75">
      <c r="A54" s="10" t="s">
        <v>415</v>
      </c>
      <c r="B54" s="11" t="s">
        <v>416</v>
      </c>
      <c r="C54" s="28">
        <v>0</v>
      </c>
    </row>
    <row r="55" spans="1:3" ht="12.75">
      <c r="A55" s="10" t="s">
        <v>417</v>
      </c>
      <c r="B55" s="11" t="s">
        <v>418</v>
      </c>
      <c r="C55" s="28">
        <v>0.0018150388936905792</v>
      </c>
    </row>
    <row r="56" spans="1:3" ht="12.75">
      <c r="A56" s="10" t="s">
        <v>419</v>
      </c>
      <c r="B56" s="11" t="s">
        <v>420</v>
      </c>
      <c r="C56" s="28">
        <v>0.0005271828665568369</v>
      </c>
    </row>
    <row r="57" spans="1:3" ht="12.75">
      <c r="A57" s="10" t="s">
        <v>421</v>
      </c>
      <c r="B57" s="11" t="s">
        <v>422</v>
      </c>
      <c r="C57" s="28">
        <v>0.001609028437342868</v>
      </c>
    </row>
    <row r="58" spans="1:3" ht="12.75">
      <c r="A58" s="10" t="s">
        <v>423</v>
      </c>
      <c r="B58" s="11" t="s">
        <v>424</v>
      </c>
      <c r="C58" s="28">
        <v>0</v>
      </c>
    </row>
    <row r="59" spans="1:3" ht="12.75">
      <c r="A59" s="10" t="s">
        <v>425</v>
      </c>
      <c r="B59" s="11" t="s">
        <v>426</v>
      </c>
      <c r="C59" s="28">
        <v>0.0005151872920467962</v>
      </c>
    </row>
    <row r="60" spans="1:3" ht="12.75">
      <c r="A60" s="10" t="s">
        <v>427</v>
      </c>
      <c r="B60" s="11" t="s">
        <v>428</v>
      </c>
      <c r="C60" s="28">
        <v>0.001774710377125955</v>
      </c>
    </row>
    <row r="61" spans="1:3" ht="12.75">
      <c r="A61" s="10" t="s">
        <v>429</v>
      </c>
      <c r="B61" s="11" t="s">
        <v>430</v>
      </c>
      <c r="C61" s="28">
        <v>0.01847518167261978</v>
      </c>
    </row>
    <row r="62" spans="1:3" ht="12.75">
      <c r="A62" s="10" t="s">
        <v>431</v>
      </c>
      <c r="B62" s="11" t="s">
        <v>432</v>
      </c>
      <c r="C62" s="28">
        <v>0.0008612182650040369</v>
      </c>
    </row>
    <row r="63" spans="1:3" ht="12.75">
      <c r="A63" s="10" t="s">
        <v>433</v>
      </c>
      <c r="B63" s="11" t="s">
        <v>434</v>
      </c>
      <c r="C63" s="28">
        <v>0</v>
      </c>
    </row>
    <row r="64" spans="1:3" ht="12.75">
      <c r="A64" s="10" t="s">
        <v>435</v>
      </c>
      <c r="B64" s="11" t="s">
        <v>436</v>
      </c>
      <c r="C64" s="28">
        <v>0.0007094819303820856</v>
      </c>
    </row>
    <row r="65" spans="1:3" ht="12.75">
      <c r="A65" s="10" t="s">
        <v>437</v>
      </c>
      <c r="B65" s="11" t="s">
        <v>438</v>
      </c>
      <c r="C65" s="28">
        <v>0.0009441384736428009</v>
      </c>
    </row>
    <row r="66" spans="1:3" ht="12.75">
      <c r="A66" s="10" t="s">
        <v>439</v>
      </c>
      <c r="B66" s="11" t="s">
        <v>440</v>
      </c>
      <c r="C66" s="28">
        <v>0.00045172219085262564</v>
      </c>
    </row>
    <row r="67" spans="1:3" ht="12.75">
      <c r="A67" s="10" t="s">
        <v>441</v>
      </c>
      <c r="B67" s="11" t="s">
        <v>442</v>
      </c>
      <c r="C67" s="28">
        <v>0.0013346477591567453</v>
      </c>
    </row>
    <row r="68" spans="1:3" ht="12.75">
      <c r="A68" s="10" t="s">
        <v>443</v>
      </c>
      <c r="B68" s="11" t="s">
        <v>444</v>
      </c>
      <c r="C68" s="28">
        <v>0.005273276572370228</v>
      </c>
    </row>
    <row r="69" spans="1:3" ht="12.75">
      <c r="A69" s="10" t="s">
        <v>445</v>
      </c>
      <c r="B69" s="11" t="s">
        <v>446</v>
      </c>
      <c r="C69" s="28">
        <v>0.00047253396337861784</v>
      </c>
    </row>
    <row r="70" spans="1:3" ht="12.75">
      <c r="A70" s="10" t="s">
        <v>447</v>
      </c>
      <c r="B70" s="11" t="s">
        <v>448</v>
      </c>
      <c r="C70" s="28">
        <v>0.0006347806920872823</v>
      </c>
    </row>
    <row r="71" spans="1:3" ht="12.75">
      <c r="A71" s="10" t="s">
        <v>449</v>
      </c>
      <c r="B71" s="11" t="s">
        <v>450</v>
      </c>
      <c r="C71" s="28">
        <v>0.002582901728660792</v>
      </c>
    </row>
    <row r="72" spans="1:3" ht="12.75">
      <c r="A72" s="10" t="s">
        <v>451</v>
      </c>
      <c r="B72" s="11" t="s">
        <v>452</v>
      </c>
      <c r="C72" s="28">
        <v>0.003495388029683057</v>
      </c>
    </row>
    <row r="73" spans="1:3" ht="12.75">
      <c r="A73" s="10" t="s">
        <v>453</v>
      </c>
      <c r="B73" s="11" t="s">
        <v>454</v>
      </c>
      <c r="C73" s="28">
        <v>0.001439773749839311</v>
      </c>
    </row>
    <row r="74" spans="1:3" ht="12.75">
      <c r="A74" s="10" t="s">
        <v>455</v>
      </c>
      <c r="B74" s="11" t="s">
        <v>456</v>
      </c>
      <c r="C74" s="28">
        <v>0</v>
      </c>
    </row>
    <row r="75" spans="1:3" ht="12.75">
      <c r="A75" s="10" t="s">
        <v>457</v>
      </c>
      <c r="B75" s="11" t="s">
        <v>458</v>
      </c>
      <c r="C75" s="28">
        <v>0.002810018326206475</v>
      </c>
    </row>
    <row r="76" spans="1:3" ht="12.75">
      <c r="A76" s="10" t="s">
        <v>459</v>
      </c>
      <c r="B76" s="11" t="s">
        <v>460</v>
      </c>
      <c r="C76" s="28">
        <v>0</v>
      </c>
    </row>
    <row r="77" spans="1:3" ht="12.75">
      <c r="A77" s="10" t="s">
        <v>461</v>
      </c>
      <c r="B77" s="11" t="s">
        <v>462</v>
      </c>
      <c r="C77" s="28">
        <v>0.000542311603208677</v>
      </c>
    </row>
    <row r="78" spans="1:3" ht="12.75">
      <c r="A78" s="10" t="s">
        <v>463</v>
      </c>
      <c r="B78" s="11" t="s">
        <v>464</v>
      </c>
      <c r="C78" s="28">
        <v>0.005576241398826368</v>
      </c>
    </row>
    <row r="79" spans="1:3" ht="12.75">
      <c r="A79" s="10" t="s">
        <v>465</v>
      </c>
      <c r="B79" s="11" t="s">
        <v>466</v>
      </c>
      <c r="C79" s="28">
        <v>0.0022145967300095156</v>
      </c>
    </row>
    <row r="80" spans="1:3" ht="12.75">
      <c r="A80" s="10" t="s">
        <v>467</v>
      </c>
      <c r="B80" s="11" t="s">
        <v>468</v>
      </c>
      <c r="C80" s="28">
        <v>0</v>
      </c>
    </row>
    <row r="81" spans="1:3" ht="12.75">
      <c r="A81" s="10" t="s">
        <v>469</v>
      </c>
      <c r="B81" s="11" t="s">
        <v>470</v>
      </c>
      <c r="C81" s="28">
        <v>0.0014265900534971268</v>
      </c>
    </row>
    <row r="82" spans="1:3" ht="12.75">
      <c r="A82" s="10" t="s">
        <v>471</v>
      </c>
      <c r="B82" s="11" t="s">
        <v>472</v>
      </c>
      <c r="C82" s="28">
        <v>0.0013166316174453689</v>
      </c>
    </row>
    <row r="83" spans="1:3" ht="12.75">
      <c r="A83" s="10" t="s">
        <v>473</v>
      </c>
      <c r="B83" s="11" t="s">
        <v>474</v>
      </c>
      <c r="C83" s="28">
        <v>0.0005410279531109107</v>
      </c>
    </row>
    <row r="84" spans="1:3" ht="12.75">
      <c r="A84" s="10" t="s">
        <v>475</v>
      </c>
      <c r="B84" s="11" t="s">
        <v>476</v>
      </c>
      <c r="C84" s="28">
        <v>0.0008045591686221924</v>
      </c>
    </row>
    <row r="85" spans="1:3" ht="12.75">
      <c r="A85" s="10" t="s">
        <v>477</v>
      </c>
      <c r="B85" s="11" t="s">
        <v>478</v>
      </c>
      <c r="C85" s="28">
        <v>0.0008304498269896193</v>
      </c>
    </row>
    <row r="86" spans="1:3" ht="12.75">
      <c r="A86" s="10" t="s">
        <v>479</v>
      </c>
      <c r="B86" s="11" t="s">
        <v>480</v>
      </c>
      <c r="C86" s="28">
        <v>0.015503875968992248</v>
      </c>
    </row>
    <row r="87" spans="1:3" ht="12.75">
      <c r="A87" s="10" t="s">
        <v>481</v>
      </c>
      <c r="B87" s="11" t="s">
        <v>482</v>
      </c>
      <c r="C87" s="28">
        <v>0.0010373331892592791</v>
      </c>
    </row>
    <row r="88" spans="1:3" ht="12.75">
      <c r="A88" s="10" t="s">
        <v>483</v>
      </c>
      <c r="B88" s="11" t="s">
        <v>484</v>
      </c>
      <c r="C88" s="28">
        <v>0.0006547091318284116</v>
      </c>
    </row>
    <row r="89" spans="1:3" ht="12.75">
      <c r="A89" s="10" t="s">
        <v>485</v>
      </c>
      <c r="B89" s="11" t="s">
        <v>486</v>
      </c>
      <c r="C89" s="28">
        <v>0.0003973838893948174</v>
      </c>
    </row>
    <row r="90" spans="1:3" ht="12.75">
      <c r="A90" s="10" t="s">
        <v>487</v>
      </c>
      <c r="B90" s="11" t="s">
        <v>488</v>
      </c>
      <c r="C90" s="28">
        <v>0.0035874439461883404</v>
      </c>
    </row>
    <row r="91" spans="1:3" ht="12.75">
      <c r="A91" s="10" t="s">
        <v>489</v>
      </c>
      <c r="B91" s="11" t="s">
        <v>490</v>
      </c>
      <c r="C91" s="28">
        <v>0</v>
      </c>
    </row>
    <row r="92" spans="1:3" ht="12.75">
      <c r="A92" s="10" t="s">
        <v>491</v>
      </c>
      <c r="B92" s="11" t="s">
        <v>492</v>
      </c>
      <c r="C92" s="28">
        <v>0.0067369520514410685</v>
      </c>
    </row>
    <row r="93" spans="1:3" ht="12.75">
      <c r="A93" s="10" t="s">
        <v>493</v>
      </c>
      <c r="B93" s="11" t="s">
        <v>494</v>
      </c>
      <c r="C93" s="28">
        <v>0.0022550032885464625</v>
      </c>
    </row>
    <row r="94" spans="1:3" ht="12.75">
      <c r="A94" s="10" t="s">
        <v>495</v>
      </c>
      <c r="B94" s="11" t="s">
        <v>496</v>
      </c>
      <c r="C94" s="28">
        <v>0.0013153387682400494</v>
      </c>
    </row>
    <row r="95" spans="1:3" ht="12.75">
      <c r="A95" s="10" t="s">
        <v>497</v>
      </c>
      <c r="B95" s="11" t="s">
        <v>498</v>
      </c>
      <c r="C95" s="28">
        <v>0.010390734928022513</v>
      </c>
    </row>
    <row r="96" spans="1:3" ht="12.75">
      <c r="A96" s="10" t="s">
        <v>499</v>
      </c>
      <c r="B96" s="11" t="s">
        <v>500</v>
      </c>
      <c r="C96" s="28">
        <v>0.010432587814625253</v>
      </c>
    </row>
    <row r="97" spans="1:3" ht="12.75">
      <c r="A97" s="10" t="s">
        <v>501</v>
      </c>
      <c r="B97" s="11" t="s">
        <v>502</v>
      </c>
      <c r="C97" s="28">
        <v>0.0020405271361768453</v>
      </c>
    </row>
    <row r="98" spans="1:3" ht="12.75">
      <c r="A98" s="10" t="s">
        <v>503</v>
      </c>
      <c r="B98" s="11" t="s">
        <v>504</v>
      </c>
      <c r="C98" s="28">
        <v>0.0017962391243334268</v>
      </c>
    </row>
    <row r="99" spans="1:3" ht="12.75">
      <c r="A99" s="10" t="s">
        <v>505</v>
      </c>
      <c r="B99" s="11" t="s">
        <v>506</v>
      </c>
      <c r="C99" s="28">
        <v>0.0029709098411388486</v>
      </c>
    </row>
    <row r="100" spans="1:3" ht="12.75">
      <c r="A100" s="10" t="s">
        <v>507</v>
      </c>
      <c r="B100" s="11" t="s">
        <v>508</v>
      </c>
      <c r="C100" s="28">
        <v>0.00997383407726643</v>
      </c>
    </row>
    <row r="101" spans="1:3" ht="12.75">
      <c r="A101" s="10" t="s">
        <v>509</v>
      </c>
      <c r="B101" s="11" t="s">
        <v>510</v>
      </c>
      <c r="C101" s="28">
        <v>0</v>
      </c>
    </row>
    <row r="102" spans="1:3" ht="12.75">
      <c r="A102" s="10" t="s">
        <v>511</v>
      </c>
      <c r="B102" s="11" t="s">
        <v>512</v>
      </c>
      <c r="C102" s="28">
        <v>0.0024128686327077745</v>
      </c>
    </row>
    <row r="103" spans="1:3" ht="12.75">
      <c r="A103" s="10" t="s">
        <v>513</v>
      </c>
      <c r="B103" s="11" t="s">
        <v>514</v>
      </c>
      <c r="C103" s="28">
        <v>0.007866165926937521</v>
      </c>
    </row>
    <row r="104" spans="1:3" ht="12.75">
      <c r="A104" s="10" t="s">
        <v>515</v>
      </c>
      <c r="B104" s="11" t="s">
        <v>516</v>
      </c>
      <c r="C104" s="28">
        <v>0.003562152133580705</v>
      </c>
    </row>
    <row r="105" spans="1:3" ht="12.75">
      <c r="A105" s="10" t="s">
        <v>517</v>
      </c>
      <c r="B105" s="11" t="s">
        <v>518</v>
      </c>
      <c r="C105" s="28">
        <v>0.0005478201323898653</v>
      </c>
    </row>
    <row r="106" spans="1:3" ht="12.75">
      <c r="A106" s="10" t="s">
        <v>519</v>
      </c>
      <c r="B106" s="11" t="s">
        <v>520</v>
      </c>
      <c r="C106" s="28">
        <v>0.0004059196617336152</v>
      </c>
    </row>
    <row r="107" spans="1:3" ht="12.75">
      <c r="A107" s="10" t="s">
        <v>521</v>
      </c>
      <c r="B107" s="11" t="s">
        <v>522</v>
      </c>
      <c r="C107" s="28">
        <v>0.001207286838417592</v>
      </c>
    </row>
    <row r="108" spans="1:3" ht="12.75">
      <c r="A108" s="10" t="s">
        <v>523</v>
      </c>
      <c r="B108" s="11" t="s">
        <v>524</v>
      </c>
      <c r="C108" s="28">
        <v>0</v>
      </c>
    </row>
    <row r="109" spans="1:3" ht="12.75">
      <c r="A109" s="10" t="s">
        <v>525</v>
      </c>
      <c r="B109" s="11" t="s">
        <v>526</v>
      </c>
      <c r="C109" s="28">
        <v>0</v>
      </c>
    </row>
    <row r="110" spans="1:3" ht="12.75">
      <c r="A110" s="10" t="s">
        <v>527</v>
      </c>
      <c r="B110" s="11" t="s">
        <v>528</v>
      </c>
      <c r="C110" s="28">
        <v>0</v>
      </c>
    </row>
    <row r="111" spans="1:3" ht="12.75">
      <c r="A111" s="10" t="s">
        <v>529</v>
      </c>
      <c r="B111" s="11" t="s">
        <v>530</v>
      </c>
      <c r="C111" s="28">
        <v>0.003682999013482407</v>
      </c>
    </row>
    <row r="112" spans="1:3" ht="12.75">
      <c r="A112" s="10" t="s">
        <v>531</v>
      </c>
      <c r="B112" s="11" t="s">
        <v>532</v>
      </c>
      <c r="C112" s="28">
        <v>0.0008390141583639224</v>
      </c>
    </row>
    <row r="113" spans="1:3" ht="12.75">
      <c r="A113" s="10" t="s">
        <v>533</v>
      </c>
      <c r="B113" s="11" t="s">
        <v>534</v>
      </c>
      <c r="C113" s="28">
        <v>0.0019120966671092815</v>
      </c>
    </row>
    <row r="114" spans="1:3" ht="12.75">
      <c r="A114" s="10" t="s">
        <v>535</v>
      </c>
      <c r="B114" s="11" t="s">
        <v>536</v>
      </c>
      <c r="C114" s="28">
        <v>0.04746574431289077</v>
      </c>
    </row>
    <row r="115" spans="1:3" ht="12.75">
      <c r="A115" s="10" t="s">
        <v>537</v>
      </c>
      <c r="B115" s="11" t="s">
        <v>538</v>
      </c>
      <c r="C115" s="28">
        <v>0</v>
      </c>
    </row>
    <row r="116" spans="1:3" ht="12.75">
      <c r="A116" s="10" t="s">
        <v>539</v>
      </c>
      <c r="B116" s="11" t="s">
        <v>540</v>
      </c>
      <c r="C116" s="28">
        <v>0.0007111637899103637</v>
      </c>
    </row>
    <row r="117" spans="1:3" ht="12.75">
      <c r="A117" s="10" t="s">
        <v>541</v>
      </c>
      <c r="B117" s="11" t="s">
        <v>542</v>
      </c>
      <c r="C117" s="28">
        <v>0.0020116297344020114</v>
      </c>
    </row>
    <row r="118" spans="1:3" ht="12.75">
      <c r="A118" s="10" t="s">
        <v>543</v>
      </c>
      <c r="B118" s="11" t="s">
        <v>544</v>
      </c>
      <c r="C118" s="28">
        <v>0.0007807417046193884</v>
      </c>
    </row>
    <row r="119" spans="1:3" ht="12.75">
      <c r="A119" s="10" t="s">
        <v>545</v>
      </c>
      <c r="B119" s="11" t="s">
        <v>546</v>
      </c>
      <c r="C119" s="28">
        <v>0.0005298598079258196</v>
      </c>
    </row>
    <row r="120" spans="1:3" ht="12.75">
      <c r="A120" s="10" t="s">
        <v>547</v>
      </c>
      <c r="B120" s="11" t="s">
        <v>548</v>
      </c>
      <c r="C120" s="28">
        <v>0.000526200394650296</v>
      </c>
    </row>
    <row r="121" spans="1:3" ht="12.75">
      <c r="A121" s="10" t="s">
        <v>549</v>
      </c>
      <c r="B121" s="11" t="s">
        <v>550</v>
      </c>
      <c r="C121" s="28">
        <v>0</v>
      </c>
    </row>
    <row r="122" spans="1:3" ht="12.75">
      <c r="A122" s="10" t="s">
        <v>551</v>
      </c>
      <c r="B122" s="11" t="s">
        <v>552</v>
      </c>
      <c r="C122" s="28">
        <v>0.001923076923076923</v>
      </c>
    </row>
    <row r="123" spans="1:3" ht="12.75">
      <c r="A123" s="10" t="s">
        <v>553</v>
      </c>
      <c r="B123" s="11" t="s">
        <v>554</v>
      </c>
      <c r="C123" s="28">
        <v>0.00264696150876806</v>
      </c>
    </row>
    <row r="124" spans="1:3" ht="12.75">
      <c r="A124" s="10" t="s">
        <v>555</v>
      </c>
      <c r="B124" s="11" t="s">
        <v>556</v>
      </c>
      <c r="C124" s="28">
        <v>0.0006589333516370375</v>
      </c>
    </row>
    <row r="125" spans="1:3" ht="12.75">
      <c r="A125" s="10" t="s">
        <v>557</v>
      </c>
      <c r="B125" s="11" t="s">
        <v>558</v>
      </c>
      <c r="C125" s="28">
        <v>0.00795462128795462</v>
      </c>
    </row>
    <row r="126" spans="1:3" ht="12.75">
      <c r="A126" s="10" t="s">
        <v>559</v>
      </c>
      <c r="B126" s="11" t="s">
        <v>560</v>
      </c>
      <c r="C126" s="28">
        <v>0.0007066617592933382</v>
      </c>
    </row>
    <row r="127" spans="1:3" ht="12.75">
      <c r="A127" s="10" t="s">
        <v>561</v>
      </c>
      <c r="B127" s="11" t="s">
        <v>562</v>
      </c>
      <c r="C127" s="28">
        <v>0.0017810760667903525</v>
      </c>
    </row>
    <row r="128" spans="1:3" ht="12.75">
      <c r="A128" s="10" t="s">
        <v>563</v>
      </c>
      <c r="B128" s="11" t="s">
        <v>564</v>
      </c>
      <c r="C128" s="28">
        <v>0.0003199360127974405</v>
      </c>
    </row>
    <row r="129" spans="1:3" ht="12.75">
      <c r="A129" s="10" t="s">
        <v>565</v>
      </c>
      <c r="B129" s="11" t="s">
        <v>566</v>
      </c>
      <c r="C129" s="28">
        <v>0.0037326852976913728</v>
      </c>
    </row>
    <row r="130" spans="1:3" ht="12.75">
      <c r="A130" s="10" t="s">
        <v>567</v>
      </c>
      <c r="B130" s="11" t="s">
        <v>568</v>
      </c>
      <c r="C130" s="28">
        <v>0.001663201663201663</v>
      </c>
    </row>
    <row r="131" spans="1:3" ht="12.75">
      <c r="A131" s="10" t="s">
        <v>569</v>
      </c>
      <c r="B131" s="11" t="s">
        <v>570</v>
      </c>
      <c r="C131" s="28">
        <v>0.0007032967032967033</v>
      </c>
    </row>
    <row r="132" spans="1:3" ht="12.75">
      <c r="A132" s="10" t="s">
        <v>571</v>
      </c>
      <c r="B132" s="11" t="s">
        <v>572</v>
      </c>
      <c r="C132" s="28">
        <v>0.001824863768850589</v>
      </c>
    </row>
    <row r="133" spans="1:3" ht="12.75">
      <c r="A133" s="10" t="s">
        <v>573</v>
      </c>
      <c r="B133" s="11" t="s">
        <v>574</v>
      </c>
      <c r="C133" s="28">
        <v>0</v>
      </c>
    </row>
    <row r="134" spans="1:3" ht="12.75">
      <c r="A134" s="10" t="s">
        <v>575</v>
      </c>
      <c r="B134" s="11" t="s">
        <v>576</v>
      </c>
      <c r="C134" s="28">
        <v>0.0013159698423577792</v>
      </c>
    </row>
    <row r="135" spans="1:3" ht="12.75">
      <c r="A135" s="10" t="s">
        <v>577</v>
      </c>
      <c r="B135" s="11" t="s">
        <v>578</v>
      </c>
      <c r="C135" s="28">
        <v>0.0004833350115799013</v>
      </c>
    </row>
    <row r="136" spans="1:3" ht="12.75">
      <c r="A136" s="10" t="s">
        <v>579</v>
      </c>
      <c r="B136" s="11" t="s">
        <v>580</v>
      </c>
      <c r="C136" s="28">
        <v>0</v>
      </c>
    </row>
    <row r="137" spans="1:3" ht="12.75">
      <c r="A137" s="10" t="s">
        <v>581</v>
      </c>
      <c r="B137" s="11" t="s">
        <v>582</v>
      </c>
      <c r="C137" s="28">
        <v>0.0006597938144329897</v>
      </c>
    </row>
    <row r="138" spans="1:3" ht="12.75">
      <c r="A138" s="10" t="s">
        <v>583</v>
      </c>
      <c r="B138" s="11" t="s">
        <v>584</v>
      </c>
      <c r="C138" s="28">
        <v>0.0007940446650124068</v>
      </c>
    </row>
    <row r="139" spans="1:3" ht="12.75">
      <c r="A139" s="10" t="s">
        <v>585</v>
      </c>
      <c r="B139" s="11" t="s">
        <v>586</v>
      </c>
      <c r="C139" s="28">
        <v>0.000981871180546677</v>
      </c>
    </row>
    <row r="140" spans="1:3" ht="12.75">
      <c r="A140" s="10" t="s">
        <v>587</v>
      </c>
      <c r="B140" s="11" t="s">
        <v>588</v>
      </c>
      <c r="C140" s="28">
        <v>0</v>
      </c>
    </row>
    <row r="141" spans="1:3" ht="12.75">
      <c r="A141" s="10" t="s">
        <v>589</v>
      </c>
      <c r="B141" s="11" t="s">
        <v>590</v>
      </c>
      <c r="C141" s="28">
        <v>0</v>
      </c>
    </row>
    <row r="142" spans="1:3" ht="12.75">
      <c r="A142" s="10" t="s">
        <v>591</v>
      </c>
      <c r="B142" s="11" t="s">
        <v>592</v>
      </c>
      <c r="C142" s="28">
        <v>0.0004456203871327113</v>
      </c>
    </row>
    <row r="143" spans="1:3" ht="12.75">
      <c r="A143" s="10" t="s">
        <v>593</v>
      </c>
      <c r="B143" s="11" t="s">
        <v>594</v>
      </c>
      <c r="C143" s="28">
        <v>0</v>
      </c>
    </row>
    <row r="144" spans="1:3" ht="12.75">
      <c r="A144" s="10" t="s">
        <v>595</v>
      </c>
      <c r="B144" s="11" t="s">
        <v>596</v>
      </c>
      <c r="C144" s="28">
        <v>0.0006616734825161971</v>
      </c>
    </row>
    <row r="145" spans="1:3" ht="12.75">
      <c r="A145" s="10" t="s">
        <v>597</v>
      </c>
      <c r="B145" s="11" t="s">
        <v>598</v>
      </c>
      <c r="C145" s="28">
        <v>0</v>
      </c>
    </row>
    <row r="146" spans="1:3" ht="12.75">
      <c r="A146" s="10" t="s">
        <v>599</v>
      </c>
      <c r="B146" s="11" t="s">
        <v>600</v>
      </c>
      <c r="C146" s="28">
        <v>0.00042574579428199743</v>
      </c>
    </row>
    <row r="147" spans="1:3" ht="12.75">
      <c r="A147" s="10" t="s">
        <v>601</v>
      </c>
      <c r="B147" s="11" t="s">
        <v>602</v>
      </c>
      <c r="C147" s="28">
        <v>0</v>
      </c>
    </row>
    <row r="148" spans="1:3" ht="12.75">
      <c r="A148" s="10" t="s">
        <v>603</v>
      </c>
      <c r="B148" s="11" t="s">
        <v>604</v>
      </c>
      <c r="C148" s="28">
        <v>0</v>
      </c>
    </row>
    <row r="149" spans="1:3" ht="12.75">
      <c r="A149" s="10" t="s">
        <v>605</v>
      </c>
      <c r="B149" s="11" t="s">
        <v>606</v>
      </c>
      <c r="C149" s="28">
        <v>0</v>
      </c>
    </row>
    <row r="150" spans="1:3" ht="12.75">
      <c r="A150" s="10" t="s">
        <v>607</v>
      </c>
      <c r="B150" s="11" t="s">
        <v>608</v>
      </c>
      <c r="C150" s="28">
        <v>0</v>
      </c>
    </row>
    <row r="151" spans="1:3" ht="12.75">
      <c r="A151" s="10" t="s">
        <v>609</v>
      </c>
      <c r="B151" s="11" t="s">
        <v>610</v>
      </c>
      <c r="C151" s="28">
        <v>0</v>
      </c>
    </row>
    <row r="152" spans="1:3" ht="12.75">
      <c r="A152" s="10" t="s">
        <v>611</v>
      </c>
      <c r="B152" s="11" t="s">
        <v>612</v>
      </c>
      <c r="C152" s="28">
        <v>0.0013734298549314715</v>
      </c>
    </row>
    <row r="153" spans="1:3" ht="12.75">
      <c r="A153" s="10" t="s">
        <v>613</v>
      </c>
      <c r="B153" s="11" t="s">
        <v>614</v>
      </c>
      <c r="C153" s="28">
        <v>0</v>
      </c>
    </row>
    <row r="154" spans="1:3" ht="12.75">
      <c r="A154" s="10" t="s">
        <v>615</v>
      </c>
      <c r="B154" s="11" t="s">
        <v>616</v>
      </c>
      <c r="C154" s="28">
        <v>0</v>
      </c>
    </row>
    <row r="155" spans="1:3" ht="12.75">
      <c r="A155" s="10" t="s">
        <v>617</v>
      </c>
      <c r="B155" s="11" t="s">
        <v>618</v>
      </c>
      <c r="C155" s="28">
        <v>0.0008177636435913453</v>
      </c>
    </row>
    <row r="156" spans="1:3" ht="12.75">
      <c r="A156" s="10" t="s">
        <v>619</v>
      </c>
      <c r="B156" s="11" t="s">
        <v>620</v>
      </c>
      <c r="C156" s="28">
        <v>0.0004130808950086058</v>
      </c>
    </row>
    <row r="157" spans="1:3" ht="12.75">
      <c r="A157" s="10" t="s">
        <v>621</v>
      </c>
      <c r="B157" s="11" t="s">
        <v>622</v>
      </c>
      <c r="C157" s="28">
        <v>0</v>
      </c>
    </row>
    <row r="158" spans="1:3" ht="12.75">
      <c r="A158" s="10" t="s">
        <v>623</v>
      </c>
      <c r="B158" s="11" t="s">
        <v>624</v>
      </c>
      <c r="C158" s="28">
        <v>0</v>
      </c>
    </row>
    <row r="159" spans="1:3" ht="12.75">
      <c r="A159" s="10" t="s">
        <v>625</v>
      </c>
      <c r="B159" s="11" t="s">
        <v>626</v>
      </c>
      <c r="C159" s="28">
        <v>0</v>
      </c>
    </row>
    <row r="160" spans="1:3" ht="12.75">
      <c r="A160" s="10" t="s">
        <v>627</v>
      </c>
      <c r="B160" s="11" t="s">
        <v>628</v>
      </c>
      <c r="C160" s="28">
        <v>0.0017264944967987914</v>
      </c>
    </row>
    <row r="161" spans="1:3" ht="12.75">
      <c r="A161" s="10" t="s">
        <v>629</v>
      </c>
      <c r="B161" s="11" t="s">
        <v>630</v>
      </c>
      <c r="C161" s="28">
        <v>0</v>
      </c>
    </row>
    <row r="162" spans="1:3" ht="12.75">
      <c r="A162" s="10" t="s">
        <v>631</v>
      </c>
      <c r="B162" s="11" t="s">
        <v>632</v>
      </c>
      <c r="C162" s="28">
        <v>0.003396426676101185</v>
      </c>
    </row>
    <row r="163" spans="1:3" ht="12.75">
      <c r="A163" s="10" t="s">
        <v>633</v>
      </c>
      <c r="B163" s="11" t="s">
        <v>634</v>
      </c>
      <c r="C163" s="28">
        <v>0.001474371280476099</v>
      </c>
    </row>
    <row r="164" spans="1:3" ht="12.75">
      <c r="A164" s="10" t="s">
        <v>635</v>
      </c>
      <c r="B164" s="11" t="s">
        <v>636</v>
      </c>
      <c r="C164" s="28">
        <v>0.004368081494057725</v>
      </c>
    </row>
    <row r="165" spans="1:3" ht="12.75">
      <c r="A165" s="10" t="s">
        <v>637</v>
      </c>
      <c r="B165" s="11" t="s">
        <v>638</v>
      </c>
      <c r="C165" s="28">
        <v>0.0007670182166826462</v>
      </c>
    </row>
    <row r="166" spans="1:3" ht="12.75">
      <c r="A166" s="10" t="s">
        <v>639</v>
      </c>
      <c r="B166" s="11" t="s">
        <v>640</v>
      </c>
      <c r="C166" s="28">
        <v>0</v>
      </c>
    </row>
    <row r="167" spans="1:3" ht="12.75">
      <c r="A167" s="10" t="s">
        <v>641</v>
      </c>
      <c r="B167" s="11" t="s">
        <v>642</v>
      </c>
      <c r="C167" s="28">
        <v>0.0005939675174013921</v>
      </c>
    </row>
    <row r="168" spans="1:3" ht="12.75">
      <c r="A168" s="10" t="s">
        <v>643</v>
      </c>
      <c r="B168" s="11" t="s">
        <v>644</v>
      </c>
      <c r="C168" s="28">
        <v>0.003073582226676689</v>
      </c>
    </row>
    <row r="169" spans="1:3" ht="12.75">
      <c r="A169" s="10" t="s">
        <v>645</v>
      </c>
      <c r="B169" s="11" t="s">
        <v>646</v>
      </c>
      <c r="C169" s="28">
        <v>0.0009272674587076209</v>
      </c>
    </row>
    <row r="170" spans="1:3" ht="12.75">
      <c r="A170" s="10" t="s">
        <v>647</v>
      </c>
      <c r="B170" s="11" t="s">
        <v>648</v>
      </c>
      <c r="C170" s="28">
        <v>0.0004056452294430829</v>
      </c>
    </row>
    <row r="171" spans="1:3" ht="12.75">
      <c r="A171" s="10" t="s">
        <v>649</v>
      </c>
      <c r="B171" s="11" t="s">
        <v>650</v>
      </c>
      <c r="C171" s="28">
        <v>0</v>
      </c>
    </row>
    <row r="172" spans="1:3" ht="12.75">
      <c r="A172" s="10" t="s">
        <v>651</v>
      </c>
      <c r="B172" s="11" t="s">
        <v>652</v>
      </c>
      <c r="C172" s="28">
        <v>0.00032038446135362436</v>
      </c>
    </row>
    <row r="173" spans="1:3" ht="12.75">
      <c r="A173" s="10" t="s">
        <v>653</v>
      </c>
      <c r="B173" s="11" t="s">
        <v>654</v>
      </c>
      <c r="C173" s="28">
        <v>0.001290438211309257</v>
      </c>
    </row>
    <row r="174" spans="1:3" ht="12.75">
      <c r="A174" s="10" t="s">
        <v>655</v>
      </c>
      <c r="B174" s="11" t="s">
        <v>656</v>
      </c>
      <c r="C174" s="28">
        <v>0</v>
      </c>
    </row>
    <row r="175" spans="1:3" ht="12.75">
      <c r="A175" s="10" t="s">
        <v>657</v>
      </c>
      <c r="B175" s="11" t="s">
        <v>658</v>
      </c>
      <c r="C175" s="28">
        <v>0.0010853589598643302</v>
      </c>
    </row>
    <row r="176" spans="1:3" ht="12.75">
      <c r="A176" s="10" t="s">
        <v>659</v>
      </c>
      <c r="B176" s="11" t="s">
        <v>660</v>
      </c>
      <c r="C176" s="28">
        <v>0.001539493250138496</v>
      </c>
    </row>
    <row r="177" spans="1:3" ht="12.75">
      <c r="A177" s="10" t="s">
        <v>661</v>
      </c>
      <c r="B177" s="11" t="s">
        <v>662</v>
      </c>
      <c r="C177" s="28">
        <v>0.000540297163439892</v>
      </c>
    </row>
    <row r="178" spans="1:3" ht="12.75">
      <c r="A178" s="10" t="s">
        <v>663</v>
      </c>
      <c r="B178" s="11" t="s">
        <v>664</v>
      </c>
      <c r="C178" s="28">
        <v>0.0008103317295517853</v>
      </c>
    </row>
    <row r="179" spans="1:3" ht="12.75">
      <c r="A179" s="10" t="s">
        <v>665</v>
      </c>
      <c r="B179" s="11" t="s">
        <v>666</v>
      </c>
      <c r="C179" s="28">
        <v>0.0004879040455377109</v>
      </c>
    </row>
    <row r="180" spans="1:3" ht="12.75">
      <c r="A180" s="10" t="s">
        <v>667</v>
      </c>
      <c r="B180" s="11" t="s">
        <v>668</v>
      </c>
      <c r="C180" s="28">
        <v>0</v>
      </c>
    </row>
    <row r="181" spans="1:3" ht="12.75">
      <c r="A181" s="10" t="s">
        <v>669</v>
      </c>
      <c r="B181" s="11" t="s">
        <v>670</v>
      </c>
      <c r="C181" s="28">
        <v>0.0010847457627118644</v>
      </c>
    </row>
    <row r="182" spans="1:3" ht="12.75">
      <c r="A182" s="10" t="s">
        <v>671</v>
      </c>
      <c r="B182" s="11" t="s">
        <v>672</v>
      </c>
      <c r="C182" s="28">
        <v>0.0005181347150259067</v>
      </c>
    </row>
    <row r="183" spans="1:3" ht="12.75">
      <c r="A183" s="10" t="s">
        <v>673</v>
      </c>
      <c r="B183" s="11" t="s">
        <v>674</v>
      </c>
      <c r="C183" s="28">
        <v>0.0005745750538664112</v>
      </c>
    </row>
    <row r="184" spans="1:3" ht="12.75">
      <c r="A184" s="10" t="s">
        <v>675</v>
      </c>
      <c r="B184" s="11" t="s">
        <v>676</v>
      </c>
      <c r="C184" s="28">
        <v>0</v>
      </c>
    </row>
    <row r="185" spans="1:3" ht="12.75">
      <c r="A185" s="10" t="s">
        <v>677</v>
      </c>
      <c r="B185" s="11" t="s">
        <v>678</v>
      </c>
      <c r="C185" s="28">
        <v>0.0001733477789815818</v>
      </c>
    </row>
    <row r="186" spans="1:3" ht="12.75">
      <c r="A186" s="10" t="s">
        <v>679</v>
      </c>
      <c r="B186" s="11" t="s">
        <v>680</v>
      </c>
      <c r="C186" s="28">
        <v>0</v>
      </c>
    </row>
    <row r="187" spans="1:3" ht="12.75">
      <c r="A187" s="10" t="s">
        <v>681</v>
      </c>
      <c r="B187" s="11" t="s">
        <v>682</v>
      </c>
      <c r="C187" s="28">
        <v>0.0005905511811023622</v>
      </c>
    </row>
    <row r="188" spans="1:3" ht="12.75">
      <c r="A188" s="10" t="s">
        <v>683</v>
      </c>
      <c r="B188" s="11" t="s">
        <v>684</v>
      </c>
      <c r="C188" s="28">
        <v>0.012250478534317747</v>
      </c>
    </row>
    <row r="189" spans="1:3" ht="12.75">
      <c r="A189" s="10" t="s">
        <v>685</v>
      </c>
      <c r="B189" s="11" t="s">
        <v>686</v>
      </c>
      <c r="C189" s="28">
        <v>0.0019341840161182</v>
      </c>
    </row>
    <row r="190" spans="1:3" ht="12.75">
      <c r="A190" s="10" t="s">
        <v>687</v>
      </c>
      <c r="B190" s="11" t="s">
        <v>688</v>
      </c>
      <c r="C190" s="28">
        <v>0.0007259528130671506</v>
      </c>
    </row>
    <row r="191" spans="1:3" ht="12.75">
      <c r="A191" s="10" t="s">
        <v>689</v>
      </c>
      <c r="B191" s="11" t="s">
        <v>690</v>
      </c>
      <c r="C191" s="28">
        <v>0</v>
      </c>
    </row>
    <row r="192" spans="1:3" ht="12.75">
      <c r="A192" s="10" t="s">
        <v>691</v>
      </c>
      <c r="B192" s="11" t="s">
        <v>692</v>
      </c>
      <c r="C192" s="28">
        <v>0.003992929187896433</v>
      </c>
    </row>
    <row r="193" spans="1:3" ht="12.75">
      <c r="A193" s="10" t="s">
        <v>693</v>
      </c>
      <c r="B193" s="11" t="s">
        <v>694</v>
      </c>
      <c r="C193" s="28">
        <v>0.004343891402714932</v>
      </c>
    </row>
    <row r="194" spans="1:3" ht="12.75">
      <c r="A194" s="10" t="s">
        <v>695</v>
      </c>
      <c r="B194" s="11" t="s">
        <v>696</v>
      </c>
      <c r="C194" s="28">
        <v>0.0007366482504604051</v>
      </c>
    </row>
    <row r="195" spans="1:3" ht="12.75">
      <c r="A195" s="10" t="s">
        <v>697</v>
      </c>
      <c r="B195" s="11" t="s">
        <v>698</v>
      </c>
      <c r="C195" s="28">
        <v>0</v>
      </c>
    </row>
    <row r="196" spans="1:3" ht="12.75">
      <c r="A196" s="10" t="s">
        <v>699</v>
      </c>
      <c r="B196" s="11" t="s">
        <v>700</v>
      </c>
      <c r="C196" s="28">
        <v>0.0009799918334013882</v>
      </c>
    </row>
    <row r="197" spans="1:3" ht="12.75">
      <c r="A197" s="10" t="s">
        <v>701</v>
      </c>
      <c r="B197" s="11" t="s">
        <v>702</v>
      </c>
      <c r="C197" s="28">
        <v>0</v>
      </c>
    </row>
    <row r="198" spans="1:3" ht="12.75">
      <c r="A198" s="10" t="s">
        <v>703</v>
      </c>
      <c r="B198" s="11" t="s">
        <v>704</v>
      </c>
      <c r="C198" s="28">
        <v>0.0002282128084438739</v>
      </c>
    </row>
    <row r="199" spans="1:3" ht="12.75">
      <c r="A199" s="10" t="s">
        <v>705</v>
      </c>
      <c r="B199" s="11" t="s">
        <v>706</v>
      </c>
      <c r="C199" s="28">
        <v>0.0017686072218128224</v>
      </c>
    </row>
    <row r="200" spans="1:3" ht="12.75">
      <c r="A200" s="10" t="s">
        <v>707</v>
      </c>
      <c r="B200" s="11" t="s">
        <v>708</v>
      </c>
      <c r="C200" s="28">
        <v>0.0004048582995951417</v>
      </c>
    </row>
    <row r="201" spans="1:3" ht="12.75">
      <c r="A201" s="10" t="s">
        <v>709</v>
      </c>
      <c r="B201" s="11" t="s">
        <v>710</v>
      </c>
      <c r="C201" s="28">
        <v>0.014835014998636487</v>
      </c>
    </row>
    <row r="202" spans="1:3" ht="12.75">
      <c r="A202" s="10" t="s">
        <v>711</v>
      </c>
      <c r="B202" s="11" t="s">
        <v>712</v>
      </c>
      <c r="C202" s="28">
        <v>0.002524839275277615</v>
      </c>
    </row>
    <row r="203" spans="1:3" ht="12.75">
      <c r="A203" s="10" t="s">
        <v>713</v>
      </c>
      <c r="B203" s="11" t="s">
        <v>714</v>
      </c>
      <c r="C203" s="28">
        <v>0.0016983498986779888</v>
      </c>
    </row>
    <row r="204" spans="1:3" ht="12.75">
      <c r="A204" s="10" t="s">
        <v>715</v>
      </c>
      <c r="B204" s="11" t="s">
        <v>716</v>
      </c>
      <c r="C204" s="28">
        <v>0.0005606821632986801</v>
      </c>
    </row>
    <row r="205" spans="1:3" ht="12.75">
      <c r="A205" s="10" t="s">
        <v>717</v>
      </c>
      <c r="B205" s="11" t="s">
        <v>718</v>
      </c>
      <c r="C205" s="28">
        <v>0.0002894879681563235</v>
      </c>
    </row>
    <row r="206" spans="1:3" ht="12.75">
      <c r="A206" s="10" t="s">
        <v>719</v>
      </c>
      <c r="B206" s="11" t="s">
        <v>720</v>
      </c>
      <c r="C206" s="28">
        <v>0.0005658042081687982</v>
      </c>
    </row>
    <row r="207" spans="1:3" ht="12.75">
      <c r="A207" s="10" t="s">
        <v>721</v>
      </c>
      <c r="B207" s="11" t="s">
        <v>722</v>
      </c>
      <c r="C207" s="28">
        <v>0.003935204817233483</v>
      </c>
    </row>
    <row r="208" spans="1:3" ht="12.75">
      <c r="A208" s="10" t="s">
        <v>723</v>
      </c>
      <c r="B208" s="11" t="s">
        <v>724</v>
      </c>
      <c r="C208" s="28">
        <v>0.000518246599006694</v>
      </c>
    </row>
    <row r="209" spans="1:3" ht="12.75">
      <c r="A209" s="10" t="s">
        <v>725</v>
      </c>
      <c r="B209" s="11" t="s">
        <v>726</v>
      </c>
      <c r="C209" s="28">
        <v>0.0007870787898663606</v>
      </c>
    </row>
    <row r="210" spans="1:3" ht="12.75">
      <c r="A210" s="10" t="s">
        <v>727</v>
      </c>
      <c r="B210" s="11" t="s">
        <v>728</v>
      </c>
      <c r="C210" s="28">
        <v>0.000757535904045452</v>
      </c>
    </row>
    <row r="211" spans="1:3" ht="12.75">
      <c r="A211" s="10" t="s">
        <v>729</v>
      </c>
      <c r="B211" s="11" t="s">
        <v>730</v>
      </c>
      <c r="C211" s="28">
        <v>0.00034324942791762013</v>
      </c>
    </row>
    <row r="212" spans="1:3" ht="12.75">
      <c r="A212" s="10" t="s">
        <v>731</v>
      </c>
      <c r="B212" s="11" t="s">
        <v>732</v>
      </c>
      <c r="C212" s="28">
        <v>0.0006982833866744254</v>
      </c>
    </row>
    <row r="213" spans="1:3" ht="12.75">
      <c r="A213" s="10" t="s">
        <v>733</v>
      </c>
      <c r="B213" s="11" t="s">
        <v>734</v>
      </c>
      <c r="C213" s="28">
        <v>0.005125229219377451</v>
      </c>
    </row>
    <row r="214" spans="1:3" ht="12.75">
      <c r="A214" s="10" t="s">
        <v>735</v>
      </c>
      <c r="B214" s="11" t="s">
        <v>736</v>
      </c>
      <c r="C214" s="28">
        <v>0.04558740621882996</v>
      </c>
    </row>
    <row r="215" spans="1:3" ht="12.75">
      <c r="A215" s="10" t="s">
        <v>737</v>
      </c>
      <c r="B215" s="11" t="s">
        <v>738</v>
      </c>
      <c r="C215" s="28">
        <v>0.0016558861578266494</v>
      </c>
    </row>
    <row r="216" spans="1:3" ht="12.75">
      <c r="A216" s="10" t="s">
        <v>739</v>
      </c>
      <c r="B216" s="11" t="s">
        <v>740</v>
      </c>
      <c r="C216" s="28">
        <v>0.0008242229981111556</v>
      </c>
    </row>
    <row r="217" spans="1:3" ht="12.75">
      <c r="A217" s="10" t="s">
        <v>741</v>
      </c>
      <c r="B217" s="11" t="s">
        <v>742</v>
      </c>
      <c r="C217" s="28">
        <v>0.0009257473481195757</v>
      </c>
    </row>
    <row r="218" spans="1:3" ht="12.75">
      <c r="A218" s="10" t="s">
        <v>743</v>
      </c>
      <c r="B218" s="11" t="s">
        <v>744</v>
      </c>
      <c r="C218" s="28">
        <v>0.01603192504554524</v>
      </c>
    </row>
    <row r="219" spans="1:3" ht="12.75">
      <c r="A219" s="10" t="s">
        <v>745</v>
      </c>
      <c r="B219" s="11" t="s">
        <v>746</v>
      </c>
      <c r="C219" s="28">
        <v>0.0043099577983298915</v>
      </c>
    </row>
    <row r="220" spans="1:3" ht="12.75">
      <c r="A220" s="10" t="s">
        <v>747</v>
      </c>
      <c r="B220" s="11" t="s">
        <v>748</v>
      </c>
      <c r="C220" s="28">
        <v>0.1161901005718793</v>
      </c>
    </row>
    <row r="221" spans="1:3" ht="12.75">
      <c r="A221" s="10" t="s">
        <v>749</v>
      </c>
      <c r="B221" s="11" t="s">
        <v>750</v>
      </c>
      <c r="C221" s="28">
        <v>0.0010675365112313736</v>
      </c>
    </row>
    <row r="222" spans="1:3" ht="12.75">
      <c r="A222" s="10" t="s">
        <v>751</v>
      </c>
      <c r="B222" s="11" t="s">
        <v>752</v>
      </c>
      <c r="C222" s="28">
        <v>0.0022322120601457134</v>
      </c>
    </row>
    <row r="223" spans="1:3" ht="12.75">
      <c r="A223" s="10" t="s">
        <v>753</v>
      </c>
      <c r="B223" s="11" t="s">
        <v>754</v>
      </c>
      <c r="C223" s="28">
        <v>0</v>
      </c>
    </row>
    <row r="224" spans="1:3" ht="12.75">
      <c r="A224" s="10" t="s">
        <v>755</v>
      </c>
      <c r="B224" s="11" t="s">
        <v>756</v>
      </c>
      <c r="C224" s="28">
        <v>0.001301459623118984</v>
      </c>
    </row>
    <row r="225" spans="1:3" ht="12.75">
      <c r="A225" s="10" t="s">
        <v>757</v>
      </c>
      <c r="B225" s="11" t="s">
        <v>758</v>
      </c>
      <c r="C225" s="28">
        <v>0</v>
      </c>
    </row>
    <row r="226" spans="1:3" ht="12.75">
      <c r="A226" s="10" t="s">
        <v>759</v>
      </c>
      <c r="B226" s="11" t="s">
        <v>760</v>
      </c>
      <c r="C226" s="28">
        <v>0.0031701477751176423</v>
      </c>
    </row>
    <row r="227" spans="1:3" ht="12.75">
      <c r="A227" s="10" t="s">
        <v>761</v>
      </c>
      <c r="B227" s="11" t="s">
        <v>762</v>
      </c>
      <c r="C227" s="28">
        <v>0.0020539152759948653</v>
      </c>
    </row>
    <row r="228" spans="1:3" ht="12.75">
      <c r="A228" s="10" t="s">
        <v>763</v>
      </c>
      <c r="B228" s="11" t="s">
        <v>764</v>
      </c>
      <c r="C228" s="28">
        <v>0.003760549837968733</v>
      </c>
    </row>
    <row r="229" spans="1:3" ht="12.75">
      <c r="A229" s="10" t="s">
        <v>765</v>
      </c>
      <c r="B229" s="11" t="s">
        <v>766</v>
      </c>
      <c r="C229" s="28">
        <v>0</v>
      </c>
    </row>
    <row r="230" spans="1:3" ht="12.75">
      <c r="A230" s="10" t="s">
        <v>767</v>
      </c>
      <c r="B230" s="11" t="s">
        <v>768</v>
      </c>
      <c r="C230" s="28">
        <v>0.004769419603717341</v>
      </c>
    </row>
    <row r="231" spans="1:3" ht="12.75">
      <c r="A231" s="10" t="s">
        <v>769</v>
      </c>
      <c r="B231" s="11" t="s">
        <v>770</v>
      </c>
      <c r="C231" s="28">
        <v>0.0007508681913462441</v>
      </c>
    </row>
    <row r="232" spans="1:3" ht="12.75">
      <c r="A232" s="10" t="s">
        <v>771</v>
      </c>
      <c r="B232" s="11" t="s">
        <v>772</v>
      </c>
      <c r="C232" s="28">
        <v>0</v>
      </c>
    </row>
    <row r="233" spans="1:3" ht="12.75">
      <c r="A233" s="10" t="s">
        <v>773</v>
      </c>
      <c r="B233" s="11" t="s">
        <v>774</v>
      </c>
      <c r="C233" s="28">
        <v>0.10105000627838805</v>
      </c>
    </row>
    <row r="234" spans="1:3" ht="12.75">
      <c r="A234" s="10" t="s">
        <v>775</v>
      </c>
      <c r="B234" s="11" t="s">
        <v>776</v>
      </c>
      <c r="C234" s="28">
        <v>0</v>
      </c>
    </row>
    <row r="235" spans="1:3" ht="12.75">
      <c r="A235" s="10" t="s">
        <v>777</v>
      </c>
      <c r="B235" s="11" t="s">
        <v>778</v>
      </c>
      <c r="C235" s="28">
        <v>0.0019273238305561131</v>
      </c>
    </row>
    <row r="236" spans="1:3" ht="12.75">
      <c r="A236" s="10" t="s">
        <v>779</v>
      </c>
      <c r="B236" s="11" t="s">
        <v>780</v>
      </c>
      <c r="C236" s="28">
        <v>0</v>
      </c>
    </row>
    <row r="237" spans="1:3" ht="12.75">
      <c r="A237" s="10" t="s">
        <v>781</v>
      </c>
      <c r="B237" s="11" t="s">
        <v>782</v>
      </c>
      <c r="C237" s="28">
        <v>0.0009095215537659877</v>
      </c>
    </row>
    <row r="238" spans="1:3" ht="12.75">
      <c r="A238" s="10" t="s">
        <v>783</v>
      </c>
      <c r="B238" s="11" t="s">
        <v>784</v>
      </c>
      <c r="C238" s="28">
        <v>0.001946559726039742</v>
      </c>
    </row>
    <row r="239" spans="1:3" ht="12.75">
      <c r="A239" s="10" t="s">
        <v>785</v>
      </c>
      <c r="B239" s="11" t="s">
        <v>786</v>
      </c>
      <c r="C239" s="28">
        <v>0.0016514708412179596</v>
      </c>
    </row>
    <row r="240" spans="1:3" ht="12.75">
      <c r="A240" s="10" t="s">
        <v>787</v>
      </c>
      <c r="B240" s="11" t="s">
        <v>788</v>
      </c>
      <c r="C240" s="28">
        <v>0.0008795235913879981</v>
      </c>
    </row>
    <row r="241" spans="1:3" ht="12.75">
      <c r="A241" s="10" t="s">
        <v>789</v>
      </c>
      <c r="B241" s="11" t="s">
        <v>790</v>
      </c>
      <c r="C241" s="28">
        <v>0.0008683068017366135</v>
      </c>
    </row>
    <row r="242" spans="1:3" ht="12.75">
      <c r="A242" s="10" t="s">
        <v>791</v>
      </c>
      <c r="B242" s="11" t="s">
        <v>792</v>
      </c>
      <c r="C242" s="28">
        <v>0</v>
      </c>
    </row>
    <row r="243" spans="1:3" ht="12.75">
      <c r="A243" s="10" t="s">
        <v>793</v>
      </c>
      <c r="B243" s="11" t="s">
        <v>794</v>
      </c>
      <c r="C243" s="28">
        <v>0.0005799903334944418</v>
      </c>
    </row>
    <row r="244" spans="1:3" ht="12.75">
      <c r="A244" s="10" t="s">
        <v>795</v>
      </c>
      <c r="B244" s="11" t="s">
        <v>796</v>
      </c>
      <c r="C244" s="28">
        <v>0.002432843385707045</v>
      </c>
    </row>
    <row r="245" spans="1:3" ht="12.75">
      <c r="A245" s="10" t="s">
        <v>797</v>
      </c>
      <c r="B245" s="11" t="s">
        <v>798</v>
      </c>
      <c r="C245" s="28">
        <v>0</v>
      </c>
    </row>
    <row r="246" spans="1:3" ht="12.75">
      <c r="A246" s="10" t="s">
        <v>799</v>
      </c>
      <c r="B246" s="11" t="s">
        <v>800</v>
      </c>
      <c r="C246" s="28">
        <v>0</v>
      </c>
    </row>
    <row r="247" spans="1:3" ht="12.75">
      <c r="A247" s="10" t="s">
        <v>801</v>
      </c>
      <c r="B247" s="11" t="s">
        <v>802</v>
      </c>
      <c r="C247" s="28">
        <v>0.007264222329228864</v>
      </c>
    </row>
    <row r="248" spans="1:3" ht="12.75">
      <c r="A248" s="10" t="s">
        <v>803</v>
      </c>
      <c r="B248" s="11" t="s">
        <v>804</v>
      </c>
      <c r="C248" s="28">
        <v>0.0005957552438873029</v>
      </c>
    </row>
    <row r="249" spans="1:3" ht="12.75">
      <c r="A249" s="10" t="s">
        <v>805</v>
      </c>
      <c r="B249" s="11" t="s">
        <v>806</v>
      </c>
      <c r="C249" s="28">
        <v>0.007293543941482032</v>
      </c>
    </row>
    <row r="250" spans="1:3" ht="12.75">
      <c r="A250" s="10" t="s">
        <v>807</v>
      </c>
      <c r="B250" s="11" t="s">
        <v>808</v>
      </c>
      <c r="C250" s="28">
        <v>0.005601400350087522</v>
      </c>
    </row>
    <row r="251" spans="1:3" ht="12.75">
      <c r="A251" s="10" t="s">
        <v>809</v>
      </c>
      <c r="B251" s="11" t="s">
        <v>810</v>
      </c>
      <c r="C251" s="28">
        <v>0</v>
      </c>
    </row>
    <row r="252" spans="1:3" ht="12.75">
      <c r="A252" s="10" t="s">
        <v>811</v>
      </c>
      <c r="B252" s="11" t="s">
        <v>812</v>
      </c>
      <c r="C252" s="28">
        <v>0.0003510311540149188</v>
      </c>
    </row>
    <row r="253" spans="1:3" ht="12.75">
      <c r="A253" s="10" t="s">
        <v>813</v>
      </c>
      <c r="B253" s="11" t="s">
        <v>814</v>
      </c>
      <c r="C253" s="28">
        <v>0</v>
      </c>
    </row>
    <row r="254" spans="1:3" ht="12.75">
      <c r="A254" s="10" t="s">
        <v>815</v>
      </c>
      <c r="B254" s="11" t="s">
        <v>816</v>
      </c>
      <c r="C254" s="28">
        <v>0</v>
      </c>
    </row>
    <row r="255" spans="1:3" ht="12.75">
      <c r="A255" s="10" t="s">
        <v>817</v>
      </c>
      <c r="B255" s="11" t="s">
        <v>818</v>
      </c>
      <c r="C255" s="28">
        <v>0</v>
      </c>
    </row>
    <row r="256" spans="1:3" ht="12.75">
      <c r="A256" s="10" t="s">
        <v>819</v>
      </c>
      <c r="B256" s="11" t="s">
        <v>820</v>
      </c>
      <c r="C256" s="28">
        <v>0.004481792717086834</v>
      </c>
    </row>
    <row r="257" spans="1:3" ht="12.75">
      <c r="A257" s="10" t="s">
        <v>821</v>
      </c>
      <c r="B257" s="11" t="s">
        <v>822</v>
      </c>
      <c r="C257" s="28">
        <v>0</v>
      </c>
    </row>
    <row r="258" spans="1:3" ht="12.75">
      <c r="A258" s="10" t="s">
        <v>823</v>
      </c>
      <c r="B258" s="11" t="s">
        <v>824</v>
      </c>
      <c r="C258" s="28">
        <v>0</v>
      </c>
    </row>
    <row r="259" spans="1:3" ht="12.75">
      <c r="A259" s="10" t="s">
        <v>825</v>
      </c>
      <c r="B259" s="11" t="s">
        <v>826</v>
      </c>
      <c r="C259" s="28">
        <v>0.0006316759151624152</v>
      </c>
    </row>
    <row r="260" spans="1:3" ht="12.75">
      <c r="A260" s="10" t="s">
        <v>827</v>
      </c>
      <c r="B260" s="11" t="s">
        <v>828</v>
      </c>
      <c r="C260" s="28">
        <v>0.010236587804065311</v>
      </c>
    </row>
    <row r="261" spans="1:3" ht="12.75">
      <c r="A261" s="10" t="s">
        <v>829</v>
      </c>
      <c r="B261" s="11" t="s">
        <v>830</v>
      </c>
      <c r="C261" s="28">
        <v>0.060775689724110356</v>
      </c>
    </row>
    <row r="262" spans="1:3" ht="12.75">
      <c r="A262" s="10" t="s">
        <v>831</v>
      </c>
      <c r="B262" s="11" t="s">
        <v>832</v>
      </c>
      <c r="C262" s="28">
        <v>0.00863406408094435</v>
      </c>
    </row>
    <row r="263" spans="1:3" ht="12.75">
      <c r="A263" s="10" t="s">
        <v>833</v>
      </c>
      <c r="B263" s="11" t="s">
        <v>834</v>
      </c>
      <c r="C263" s="28">
        <v>0.02334616832170464</v>
      </c>
    </row>
    <row r="264" spans="1:3" ht="12.75">
      <c r="A264" s="10" t="s">
        <v>835</v>
      </c>
      <c r="B264" s="11" t="s">
        <v>836</v>
      </c>
      <c r="C264" s="28">
        <v>0.0022825893122510846</v>
      </c>
    </row>
    <row r="265" spans="1:3" ht="12.75">
      <c r="A265" s="10" t="s">
        <v>837</v>
      </c>
      <c r="B265" s="11" t="s">
        <v>838</v>
      </c>
      <c r="C265" s="28">
        <v>0.03401142857142857</v>
      </c>
    </row>
    <row r="266" spans="1:3" ht="12.75">
      <c r="A266" s="10" t="s">
        <v>839</v>
      </c>
      <c r="B266" s="11" t="s">
        <v>840</v>
      </c>
      <c r="C266" s="28">
        <v>0.009668322814556197</v>
      </c>
    </row>
    <row r="267" spans="1:3" ht="12.75">
      <c r="A267" s="10" t="s">
        <v>841</v>
      </c>
      <c r="B267" s="11" t="s">
        <v>842</v>
      </c>
      <c r="C267" s="28">
        <v>0.10046757570564763</v>
      </c>
    </row>
    <row r="268" spans="1:3" ht="12.75">
      <c r="A268" s="10" t="s">
        <v>843</v>
      </c>
      <c r="B268" s="11" t="s">
        <v>844</v>
      </c>
      <c r="C268" s="28">
        <v>0.0054320149380410795</v>
      </c>
    </row>
    <row r="269" spans="1:3" ht="12.75">
      <c r="A269" s="10" t="s">
        <v>845</v>
      </c>
      <c r="B269" s="11" t="s">
        <v>846</v>
      </c>
      <c r="C269" s="28">
        <v>0.11349694216045403</v>
      </c>
    </row>
    <row r="270" spans="1:3" ht="12.75">
      <c r="A270" s="10" t="s">
        <v>847</v>
      </c>
      <c r="B270" s="11" t="s">
        <v>848</v>
      </c>
      <c r="C270" s="28">
        <v>0</v>
      </c>
    </row>
    <row r="271" spans="1:3" ht="12.75">
      <c r="A271" s="10" t="s">
        <v>849</v>
      </c>
      <c r="B271" s="11" t="s">
        <v>850</v>
      </c>
      <c r="C271" s="28">
        <v>0.014096088335486902</v>
      </c>
    </row>
    <row r="272" spans="1:3" ht="12.75">
      <c r="A272" s="10" t="s">
        <v>851</v>
      </c>
      <c r="B272" s="11" t="s">
        <v>852</v>
      </c>
      <c r="C272" s="28">
        <v>0.013253185308752047</v>
      </c>
    </row>
    <row r="273" spans="1:3" ht="12.75">
      <c r="A273" s="10" t="s">
        <v>853</v>
      </c>
      <c r="B273" s="11" t="s">
        <v>854</v>
      </c>
      <c r="C273" s="28">
        <v>0.0028809054274200464</v>
      </c>
    </row>
    <row r="274" spans="1:3" ht="12.75">
      <c r="A274" s="10" t="s">
        <v>855</v>
      </c>
      <c r="B274" s="11" t="s">
        <v>856</v>
      </c>
      <c r="C274" s="28">
        <v>0.07378395451674037</v>
      </c>
    </row>
    <row r="275" spans="1:3" ht="12.75">
      <c r="A275" s="10" t="s">
        <v>857</v>
      </c>
      <c r="B275" s="11" t="s">
        <v>858</v>
      </c>
      <c r="C275" s="28">
        <v>0.008077851759713177</v>
      </c>
    </row>
    <row r="276" spans="1:3" ht="12.75">
      <c r="A276" s="10" t="s">
        <v>859</v>
      </c>
      <c r="B276" s="11" t="s">
        <v>860</v>
      </c>
      <c r="C276" s="28">
        <v>0.0029157175398633254</v>
      </c>
    </row>
    <row r="277" spans="1:3" ht="12.75">
      <c r="A277" s="10" t="s">
        <v>861</v>
      </c>
      <c r="B277" s="11" t="s">
        <v>862</v>
      </c>
      <c r="C277" s="28">
        <v>0.004587935429056924</v>
      </c>
    </row>
    <row r="278" spans="1:3" ht="12.75">
      <c r="A278" s="10" t="s">
        <v>863</v>
      </c>
      <c r="B278" s="11" t="s">
        <v>864</v>
      </c>
      <c r="C278" s="28">
        <v>0.0015162283819000236</v>
      </c>
    </row>
    <row r="279" spans="1:3" ht="12.75">
      <c r="A279" s="10" t="s">
        <v>865</v>
      </c>
      <c r="B279" s="11" t="s">
        <v>866</v>
      </c>
      <c r="C279" s="28">
        <v>0.01758769822200865</v>
      </c>
    </row>
    <row r="280" spans="1:3" ht="12.75">
      <c r="A280" s="10" t="s">
        <v>867</v>
      </c>
      <c r="B280" s="11" t="s">
        <v>868</v>
      </c>
      <c r="C280" s="28">
        <v>0.010968364393439293</v>
      </c>
    </row>
    <row r="281" spans="1:3" ht="12.75">
      <c r="A281" s="10" t="s">
        <v>869</v>
      </c>
      <c r="B281" s="11" t="s">
        <v>870</v>
      </c>
      <c r="C281" s="28">
        <v>0.00629278951201748</v>
      </c>
    </row>
    <row r="282" spans="1:3" ht="12.75">
      <c r="A282" s="10" t="s">
        <v>871</v>
      </c>
      <c r="B282" s="11" t="s">
        <v>872</v>
      </c>
      <c r="C282" s="28">
        <v>0.02792147086319726</v>
      </c>
    </row>
    <row r="283" spans="1:3" ht="12.75">
      <c r="A283" s="10" t="s">
        <v>873</v>
      </c>
      <c r="B283" s="11" t="s">
        <v>874</v>
      </c>
      <c r="C283" s="28">
        <v>0.1287392325763508</v>
      </c>
    </row>
    <row r="284" spans="1:3" ht="12.75">
      <c r="A284" s="10" t="s">
        <v>875</v>
      </c>
      <c r="B284" s="11" t="s">
        <v>876</v>
      </c>
      <c r="C284" s="28">
        <v>0</v>
      </c>
    </row>
    <row r="285" spans="1:3" ht="12.75">
      <c r="A285" s="10" t="s">
        <v>877</v>
      </c>
      <c r="B285" s="11" t="s">
        <v>878</v>
      </c>
      <c r="C285" s="28">
        <v>0.005325566881630954</v>
      </c>
    </row>
    <row r="286" spans="1:3" ht="12.75">
      <c r="A286" s="10" t="s">
        <v>879</v>
      </c>
      <c r="B286" s="11" t="s">
        <v>880</v>
      </c>
      <c r="C286" s="28">
        <v>0.00040010002500625154</v>
      </c>
    </row>
    <row r="287" spans="1:3" ht="12.75">
      <c r="A287" s="10" t="s">
        <v>881</v>
      </c>
      <c r="B287" s="11" t="s">
        <v>882</v>
      </c>
      <c r="C287" s="28">
        <v>0.017611336032388663</v>
      </c>
    </row>
    <row r="288" spans="1:3" ht="12.75">
      <c r="A288" s="10" t="s">
        <v>883</v>
      </c>
      <c r="B288" s="11" t="s">
        <v>884</v>
      </c>
      <c r="C288" s="28">
        <v>0.0030555084026481073</v>
      </c>
    </row>
    <row r="289" spans="1:3" ht="12.75">
      <c r="A289" s="10" t="s">
        <v>885</v>
      </c>
      <c r="B289" s="11" t="s">
        <v>886</v>
      </c>
      <c r="C289" s="28">
        <v>0.008367054722031999</v>
      </c>
    </row>
    <row r="290" spans="1:3" ht="12.75">
      <c r="A290" s="10" t="s">
        <v>887</v>
      </c>
      <c r="B290" s="11" t="s">
        <v>888</v>
      </c>
      <c r="C290" s="28">
        <v>0.0043488108720271795</v>
      </c>
    </row>
    <row r="291" spans="1:3" ht="12.75">
      <c r="A291" s="10" t="s">
        <v>889</v>
      </c>
      <c r="B291" s="11" t="s">
        <v>890</v>
      </c>
      <c r="C291" s="28">
        <v>0.0033581377599694712</v>
      </c>
    </row>
    <row r="292" spans="1:3" ht="12.75">
      <c r="A292" s="10" t="s">
        <v>891</v>
      </c>
      <c r="B292" s="11" t="s">
        <v>892</v>
      </c>
      <c r="C292" s="28">
        <v>0.0027868495536686262</v>
      </c>
    </row>
    <row r="293" spans="1:3" ht="12.75">
      <c r="A293" s="10" t="s">
        <v>893</v>
      </c>
      <c r="B293" s="11" t="s">
        <v>894</v>
      </c>
      <c r="C293" s="28">
        <v>0.006704495853339153</v>
      </c>
    </row>
    <row r="294" spans="1:3" ht="12.75">
      <c r="A294" s="10" t="s">
        <v>895</v>
      </c>
      <c r="B294" s="11" t="s">
        <v>896</v>
      </c>
      <c r="C294" s="28">
        <v>0.06700221461646869</v>
      </c>
    </row>
    <row r="295" spans="1:3" ht="12.75">
      <c r="A295" s="10" t="s">
        <v>897</v>
      </c>
      <c r="B295" s="11" t="s">
        <v>898</v>
      </c>
      <c r="C295" s="28">
        <v>0.0003838464614154338</v>
      </c>
    </row>
    <row r="296" spans="1:3" ht="12.75">
      <c r="A296" s="10" t="s">
        <v>899</v>
      </c>
      <c r="B296" s="11" t="s">
        <v>900</v>
      </c>
      <c r="C296" s="28">
        <v>0.01623592833359759</v>
      </c>
    </row>
    <row r="297" spans="1:3" ht="12.75">
      <c r="A297" s="10" t="s">
        <v>901</v>
      </c>
      <c r="B297" s="11" t="s">
        <v>902</v>
      </c>
      <c r="C297" s="28">
        <v>0.0026101141924959213</v>
      </c>
    </row>
    <row r="298" spans="1:3" ht="12.75">
      <c r="A298" s="10" t="s">
        <v>903</v>
      </c>
      <c r="B298" s="11" t="s">
        <v>904</v>
      </c>
      <c r="C298" s="28">
        <v>0.01511152789872061</v>
      </c>
    </row>
    <row r="299" spans="1:3" ht="12.75">
      <c r="A299" s="10" t="s">
        <v>905</v>
      </c>
      <c r="B299" s="11" t="s">
        <v>906</v>
      </c>
      <c r="C299" s="28">
        <v>0</v>
      </c>
    </row>
    <row r="300" spans="1:3" ht="12.75">
      <c r="A300" s="10" t="s">
        <v>907</v>
      </c>
      <c r="B300" s="11" t="s">
        <v>908</v>
      </c>
      <c r="C300" s="28">
        <v>0</v>
      </c>
    </row>
    <row r="301" spans="1:3" ht="12.75">
      <c r="A301" s="10" t="s">
        <v>909</v>
      </c>
      <c r="B301" s="11" t="s">
        <v>910</v>
      </c>
      <c r="C301" s="28">
        <v>0</v>
      </c>
    </row>
    <row r="302" spans="1:3" ht="12.75">
      <c r="A302" s="10" t="s">
        <v>911</v>
      </c>
      <c r="B302" s="11" t="s">
        <v>912</v>
      </c>
      <c r="C302" s="28">
        <v>0.004680897171957958</v>
      </c>
    </row>
    <row r="303" spans="1:3" ht="12.75">
      <c r="A303" s="10" t="s">
        <v>913</v>
      </c>
      <c r="B303" s="11" t="s">
        <v>914</v>
      </c>
      <c r="C303" s="28">
        <v>0.001187677842385253</v>
      </c>
    </row>
    <row r="304" spans="1:3" ht="12.75">
      <c r="A304" s="10" t="s">
        <v>915</v>
      </c>
      <c r="B304" s="11" t="s">
        <v>916</v>
      </c>
      <c r="C304" s="28">
        <v>0.0023557318719070793</v>
      </c>
    </row>
    <row r="305" spans="1:3" ht="12.75">
      <c r="A305" s="10" t="s">
        <v>917</v>
      </c>
      <c r="B305" s="11" t="s">
        <v>918</v>
      </c>
      <c r="C305" s="28">
        <v>0.0030349013657056147</v>
      </c>
    </row>
    <row r="306" spans="1:3" ht="12.75">
      <c r="A306" s="10" t="s">
        <v>919</v>
      </c>
      <c r="B306" s="11" t="s">
        <v>920</v>
      </c>
      <c r="C306" s="28">
        <v>0.0017816770710308756</v>
      </c>
    </row>
    <row r="307" spans="1:3" ht="12.75">
      <c r="A307" s="10" t="s">
        <v>921</v>
      </c>
      <c r="B307" s="11" t="s">
        <v>922</v>
      </c>
      <c r="C307" s="28">
        <v>0</v>
      </c>
    </row>
    <row r="308" spans="1:3" ht="12.75">
      <c r="A308" s="10" t="s">
        <v>923</v>
      </c>
      <c r="B308" s="11" t="s">
        <v>924</v>
      </c>
      <c r="C308" s="28">
        <v>0.0969951624049758</v>
      </c>
    </row>
    <row r="309" spans="1:3" ht="12.75">
      <c r="A309" s="10" t="s">
        <v>925</v>
      </c>
      <c r="B309" s="11" t="s">
        <v>926</v>
      </c>
      <c r="C309" s="28">
        <v>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2006-04-12T13:35:07Z</cp:lastPrinted>
  <dcterms:created xsi:type="dcterms:W3CDTF">2006-03-16T23:25:04Z</dcterms:created>
  <dcterms:modified xsi:type="dcterms:W3CDTF">2006-06-27T08:13:32Z</dcterms:modified>
  <cp:category/>
  <cp:version/>
  <cp:contentType/>
  <cp:contentStatus/>
</cp:coreProperties>
</file>