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990" windowHeight="6000" activeTab="0"/>
  </bookViews>
  <sheets>
    <sheet name="Footprint" sheetId="1" r:id="rId1"/>
  </sheets>
  <definedNames>
    <definedName name="_xlnm._FilterDatabase" localSheetId="0" hidden="1">'Footprint'!$A$5:$AV$5</definedName>
  </definedNames>
  <calcPr fullCalcOnLoad="1"/>
</workbook>
</file>

<file path=xl/sharedStrings.xml><?xml version="1.0" encoding="utf-8"?>
<sst xmlns="http://schemas.openxmlformats.org/spreadsheetml/2006/main" count="740" uniqueCount="284">
  <si>
    <t>Water footprint of consumption 1997-2001</t>
  </si>
  <si>
    <t>WORLD</t>
  </si>
  <si>
    <t>(millions)</t>
  </si>
  <si>
    <t>Total</t>
  </si>
  <si>
    <t>Ecological</t>
  </si>
  <si>
    <t>Cropland</t>
  </si>
  <si>
    <t>Grazing</t>
  </si>
  <si>
    <t>land</t>
  </si>
  <si>
    <t>Forest</t>
  </si>
  <si>
    <t>Fishing</t>
  </si>
  <si>
    <t>ground</t>
  </si>
  <si>
    <t>Built-up</t>
  </si>
  <si>
    <t>Internal</t>
  </si>
  <si>
    <t>-</t>
  </si>
  <si>
    <t>AFRICA</t>
  </si>
  <si>
    <t>_</t>
  </si>
  <si>
    <t>Algeria</t>
  </si>
  <si>
    <t>Angola</t>
  </si>
  <si>
    <t>Benin</t>
  </si>
  <si>
    <t>Botswana</t>
  </si>
  <si>
    <t>Burkina Faso</t>
  </si>
  <si>
    <t>Burundi</t>
  </si>
  <si>
    <t>Cameroon</t>
  </si>
  <si>
    <t>Central African Rep.</t>
  </si>
  <si>
    <t>Chad</t>
  </si>
  <si>
    <t>Congo</t>
  </si>
  <si>
    <t>Congo, Dem, Rep,</t>
  </si>
  <si>
    <t>C6te d'lvoire</t>
  </si>
  <si>
    <t>Egypt</t>
  </si>
  <si>
    <t>Eritrea</t>
  </si>
  <si>
    <t>Ethiopia</t>
  </si>
  <si>
    <t>Gabon</t>
  </si>
  <si>
    <t>Gambia</t>
  </si>
  <si>
    <t>Ghana</t>
  </si>
  <si>
    <t>Guinea</t>
  </si>
  <si>
    <t>Guinea-Bissau</t>
  </si>
  <si>
    <t>Kenya</t>
  </si>
  <si>
    <t>Lesotho</t>
  </si>
  <si>
    <t>Liberia</t>
  </si>
  <si>
    <t>Libya</t>
  </si>
  <si>
    <t>Madagascar</t>
  </si>
  <si>
    <t>Malawi</t>
  </si>
  <si>
    <t>Mali</t>
  </si>
  <si>
    <t>Mauritania</t>
  </si>
  <si>
    <t>Mauritius</t>
  </si>
  <si>
    <t>Morocco</t>
  </si>
  <si>
    <t>Mozambique</t>
  </si>
  <si>
    <t>Namibia</t>
  </si>
  <si>
    <t>Niger</t>
  </si>
  <si>
    <t>Nigeria</t>
  </si>
  <si>
    <t>Rwanda</t>
  </si>
  <si>
    <t>Senegal</t>
  </si>
  <si>
    <t>Sierra Leone</t>
  </si>
  <si>
    <t>Somalia</t>
  </si>
  <si>
    <t>Water footprint of production 1997-2001</t>
  </si>
  <si>
    <t>reserve or</t>
  </si>
  <si>
    <t>Green</t>
  </si>
  <si>
    <t>Blue</t>
  </si>
  <si>
    <t>Return</t>
  </si>
  <si>
    <t>Stress on</t>
  </si>
  <si>
    <t>deficit (-)</t>
  </si>
  <si>
    <t>kmVyr</t>
  </si>
  <si>
    <t>water</t>
  </si>
  <si>
    <t>flows</t>
  </si>
  <si>
    <t>blue water</t>
  </si>
  <si>
    <t>(gha/person)</t>
  </si>
  <si>
    <t>resources (%)</t>
  </si>
  <si>
    <t>South Africa, Rep.</t>
  </si>
  <si>
    <t>Sudan</t>
  </si>
  <si>
    <t>Swaziland</t>
  </si>
  <si>
    <t>Tanzania, United Rep.</t>
  </si>
  <si>
    <t>Togo</t>
  </si>
  <si>
    <t>Tunisia</t>
  </si>
  <si>
    <t>Uganda</t>
  </si>
  <si>
    <t>Zambia</t>
  </si>
  <si>
    <t>Zimbabwe</t>
  </si>
  <si>
    <t>Afghanistan</t>
  </si>
  <si>
    <t>Armenia</t>
  </si>
  <si>
    <t>Azerbaijan</t>
  </si>
  <si>
    <t>Georgia</t>
  </si>
  <si>
    <t>Iran</t>
  </si>
  <si>
    <t>Iraq</t>
  </si>
  <si>
    <t>Israel</t>
  </si>
  <si>
    <t>Jordan</t>
  </si>
  <si>
    <t>Kazakhstan</t>
  </si>
  <si>
    <t>Kuwait</t>
  </si>
  <si>
    <t>Kyrgyzstan</t>
  </si>
  <si>
    <t>Lebanon</t>
  </si>
  <si>
    <t>Oman</t>
  </si>
  <si>
    <t>Saudi Arabia</t>
  </si>
  <si>
    <t>Syria</t>
  </si>
  <si>
    <t>Tajikistan</t>
  </si>
  <si>
    <t>Turkey</t>
  </si>
  <si>
    <t>Turkmenistan</t>
  </si>
  <si>
    <t>United Arab Emirates*</t>
  </si>
  <si>
    <t>Uzbekistan</t>
  </si>
  <si>
    <t>Yemen</t>
  </si>
  <si>
    <t>ASIA-PACIFIC</t>
  </si>
  <si>
    <t>Australia</t>
  </si>
  <si>
    <t>Bangladesh</t>
  </si>
  <si>
    <t>Bhutan</t>
  </si>
  <si>
    <t>Cambodia</t>
  </si>
  <si>
    <t>China</t>
  </si>
  <si>
    <t>India</t>
  </si>
  <si>
    <t>Indonesia</t>
  </si>
  <si>
    <t>Japan*</t>
  </si>
  <si>
    <t>Korea, DPR</t>
  </si>
  <si>
    <t>Korea, Rep.</t>
  </si>
  <si>
    <t>Lao PDR</t>
  </si>
  <si>
    <t>31.1-5</t>
  </si>
  <si>
    <t>Malaysia</t>
  </si>
  <si>
    <t>Mongolia</t>
  </si>
  <si>
    <t>Myanmar</t>
  </si>
  <si>
    <t>Nepal</t>
  </si>
  <si>
    <t>New Zealand</t>
  </si>
  <si>
    <t>Pakistan</t>
  </si>
  <si>
    <t>Papua New Guinea</t>
  </si>
  <si>
    <t>Philippines</t>
  </si>
  <si>
    <t>Singapore</t>
  </si>
  <si>
    <t>Sri Lanka</t>
  </si>
  <si>
    <t>Thailand</t>
  </si>
  <si>
    <t>Viet Nam</t>
  </si>
  <si>
    <t>Argentina</t>
  </si>
  <si>
    <t>Bolivia</t>
  </si>
  <si>
    <t>Brazil</t>
  </si>
  <si>
    <t>Chile</t>
  </si>
  <si>
    <t>Colombia</t>
  </si>
  <si>
    <t>Costa Rica</t>
  </si>
  <si>
    <t>Cuba</t>
  </si>
  <si>
    <t>Dominican Rep.</t>
  </si>
  <si>
    <t>Ecuador*</t>
  </si>
  <si>
    <t>El Salvador</t>
  </si>
  <si>
    <t>Guatemala</t>
  </si>
  <si>
    <t>Haiti</t>
  </si>
  <si>
    <t>Honduras</t>
  </si>
  <si>
    <t>Jamaica</t>
  </si>
  <si>
    <t>Mexico</t>
  </si>
  <si>
    <t>Nicaragua</t>
  </si>
  <si>
    <t>Panama</t>
  </si>
  <si>
    <t>Paraguay</t>
  </si>
  <si>
    <t>Peru</t>
  </si>
  <si>
    <t>Trinidad and Tobago</t>
  </si>
  <si>
    <t>Uruguay</t>
  </si>
  <si>
    <t>Venezuela</t>
  </si>
  <si>
    <t>NORTH AMERICA</t>
  </si>
  <si>
    <t>Canada</t>
  </si>
  <si>
    <t>United States of America</t>
  </si>
  <si>
    <t>EUROPE (EU)</t>
  </si>
  <si>
    <t>Austria</t>
  </si>
  <si>
    <t>1.6S</t>
  </si>
  <si>
    <t>81.,08</t>
  </si>
  <si>
    <t>15,.07</t>
  </si>
  <si>
    <t>Bulgaria</t>
  </si>
  <si>
    <t>Czech Rep.</t>
  </si>
  <si>
    <t>Denmark</t>
  </si>
  <si>
    <t>Estonia</t>
  </si>
  <si>
    <t>Finland*</t>
  </si>
  <si>
    <t>France</t>
  </si>
  <si>
    <t>Germany*</t>
  </si>
  <si>
    <t>Greece</t>
  </si>
  <si>
    <t>Hungary</t>
  </si>
  <si>
    <t>Ireland*</t>
  </si>
  <si>
    <t>Italy</t>
  </si>
  <si>
    <t>Latvia</t>
  </si>
  <si>
    <t>Lithuania</t>
  </si>
  <si>
    <t>Netherlands</t>
  </si>
  <si>
    <t>Poland</t>
  </si>
  <si>
    <t>Portugal</t>
  </si>
  <si>
    <t>Romania</t>
  </si>
  <si>
    <t>Slovakia</t>
  </si>
  <si>
    <t>Slovenia</t>
  </si>
  <si>
    <t>Spain</t>
  </si>
  <si>
    <t>Sweden</t>
  </si>
  <si>
    <t>United Kingdom</t>
  </si>
  <si>
    <t>EUROPE (NON-EU)</t>
  </si>
  <si>
    <t>Albania</t>
  </si>
  <si>
    <t>Belarus</t>
  </si>
  <si>
    <t>Bosnia and Herzegovina</t>
  </si>
  <si>
    <t>Croatia</t>
  </si>
  <si>
    <t>Macedonia, FYR</t>
  </si>
  <si>
    <t>Moldova, Rep.</t>
  </si>
  <si>
    <t>Norway</t>
  </si>
  <si>
    <t>Russian Federation</t>
  </si>
  <si>
    <t>Serbia and Montenegro</t>
  </si>
  <si>
    <t>Switzerland**</t>
  </si>
  <si>
    <t>Ukraine</t>
  </si>
  <si>
    <t>World population includes countries not listed in table.</t>
  </si>
  <si>
    <t>EU 27: The EU 27 are shown throughout as one region although accession dates vary: 1957: Belgium, France, Germany, Italy, Luxembourg, Netherlands; 1973: Denmark, Ireland, United Kingdom; 1981: Greece; 1986: Portugal, Spain; 1995: Austria, Finland, Sweden; 2004: Cyprus,</t>
  </si>
  <si>
    <t>Czech Rep., Estonia, Hungary, Latvia, Lithuania, Malta, Poland, Slovakia, Slovenia; 2007: Bulgaria, Romania.</t>
  </si>
  <si>
    <t>Korea, Rep., Kuwait, Netherlands, New Zealand, Norway, Portugal, Saudi Arabia, Singapore, Slovenia, Spain, Sweden, Switzerland, United Arab Emirates, United Kingdom and United States of America.</t>
  </si>
  <si>
    <t>Czech Rep., Dominican Rep., Ecuador, Egypt, El Salvador, Estonia, Gabon, Georgia, Guatemala, Honduras, Hungary, Indonesia, Iran, Iraq, Jamaica,</t>
  </si>
  <si>
    <t>Jordan, Kazakhstan, Latvia, Lebanon, Lesotho, Libya, Lithuania, Macedonia, FYR, Malaysia, Mauritius, Mexico, Moldova, Rep., Morocco, Namibia, Nicaragua, Panama, Paraguay, Peru, Philippines, Poland, Romania, Russian Federation, Serbia and Montenegro, Slovakia, South Africa, Rep., Sri Lanka, Swaziland, Syria, Thailand, Trinidad and Tobago, Tunisia, Turkey, Turkmenistan, Ukraine, Uruguay and Venezuela.</t>
  </si>
  <si>
    <t>d'lvoire, Eritrea, Ethiopia, Gambia, Ghana, Guinea, Guinea-Bissau, Haiti, India, Kenya, Korea DPR, Kyrgyzstan, Lao PDR, Liberia, Madagascar, Malawi, Mali, Mauritania, Mongolia, Mozambique, Myanmar, Nepal, Niger, Nigeria, Pakistan, Papua New Guinea, Rwanda, Senegal, Sierra Leone, Somalia, Sudan, Tajikistan, Tanzania, United Rep., Togo, Uganda, Uzbekistan, Vietnam, Yemen, Zambia and Zimbabwe.</t>
  </si>
  <si>
    <t>For the following countries, IPCC data supplemented FAO data for forest biocapacity calculation: Algeria, Bangladesh, Benin, Bosnia and</t>
  </si>
  <si>
    <t>1.  Ecological Footprint and biocapacity data from 2008 Edition, National Footprint Accounts. For additional data, see www.footprintnetwork.org/atlas.</t>
  </si>
  <si>
    <t>3. Carbon footprint of a country's consumption includes direct carbon dioxide emissions from fossil fuel combustion, as well as indirect emissions for products manufactured abroad World carbon footprint also includes consumption-related emissions not allocated to individual countries, such as from flaring of gas or oil, cement production, and tropical forest fires.</t>
  </si>
  <si>
    <t>4.  Forest footprint includes fuelwood.</t>
  </si>
  <si>
    <t>5.  Built-up land includes areas dammed for hydropower.</t>
  </si>
  <si>
    <t>6.  Return flows from agriculture are not included in the external water footprint due to data limitations.</t>
  </si>
  <si>
    <t>7.  Biocapacity includes built-up land (see column under Ecological Footprint).</t>
  </si>
  <si>
    <t>Table includes footprint data for all countries with populations greater than 1 million</t>
  </si>
  <si>
    <t>Countries were assigned to high-, middle- or low-income categories based on World Bank income thresholds calculated using 2005 GNI per capita, Atlas method.</t>
  </si>
  <si>
    <t xml:space="preserve"> * Government review of National Footprint Accounts partial or in process.</t>
  </si>
  <si>
    <t xml:space="preserve"> ** Government review of National Footprint Accounts completed.</t>
  </si>
  <si>
    <t xml:space="preserve"> 0.0 = less than 0,05. Totals may not add up due to rounding.</t>
  </si>
  <si>
    <t xml:space="preserve">2.  FAOSTAT, 2006.  </t>
  </si>
  <si>
    <t>Notes to table</t>
  </si>
  <si>
    <r>
      <t>High-income countries</t>
    </r>
    <r>
      <rPr>
        <sz val="9"/>
        <rFont val="Arial"/>
        <family val="2"/>
      </rPr>
      <t>: Australia, Austria, Belgium, Canada, Denmark, Finland, France, Germany, Greece, Hong Kong, Ireland, Israel, Italy, Japan,</t>
    </r>
  </si>
  <si>
    <r>
      <t>Low-income countries</t>
    </r>
    <r>
      <rPr>
        <sz val="9"/>
        <rFont val="Arial"/>
        <family val="2"/>
      </rPr>
      <t>: Afghanistan, Bangladesh, Benin, Burkina Faso, Burundi, Cambodia, Central African Rep., Chad, Congo, Dem. Rep., Cote</t>
    </r>
  </si>
  <si>
    <t>Key</t>
  </si>
  <si>
    <t>Sorteren per kolom</t>
  </si>
  <si>
    <r>
      <t>Carbo</t>
    </r>
    <r>
      <rPr>
        <vertAlign val="superscript"/>
        <sz val="9"/>
        <rFont val="Arial"/>
        <family val="2"/>
      </rPr>
      <t>3</t>
    </r>
  </si>
  <si>
    <r>
      <t>Ecological Footprint</t>
    </r>
    <r>
      <rPr>
        <b/>
        <vertAlign val="superscript"/>
        <sz val="9"/>
        <rFont val="Arial"/>
        <family val="2"/>
      </rPr>
      <t>1</t>
    </r>
    <r>
      <rPr>
        <b/>
        <sz val="9"/>
        <rFont val="Arial"/>
        <family val="2"/>
      </rPr>
      <t xml:space="preserve"> 2005 (global hectares per person)</t>
    </r>
  </si>
  <si>
    <r>
      <t>Population</t>
    </r>
    <r>
      <rPr>
        <b/>
        <vertAlign val="superscript"/>
        <sz val="9"/>
        <rFont val="Arial"/>
        <family val="2"/>
      </rPr>
      <t>2</t>
    </r>
  </si>
  <si>
    <r>
      <t>Biocapacity</t>
    </r>
    <r>
      <rPr>
        <b/>
        <vertAlign val="superscript"/>
        <sz val="9"/>
        <rFont val="Arial"/>
        <family val="2"/>
      </rPr>
      <t>1</t>
    </r>
    <r>
      <rPr>
        <b/>
        <sz val="9"/>
        <rFont val="Arial"/>
        <family val="2"/>
      </rPr>
      <t xml:space="preserve"> 2005 (global hectares per person)</t>
    </r>
  </si>
  <si>
    <r>
      <t>External</t>
    </r>
    <r>
      <rPr>
        <b/>
        <vertAlign val="superscript"/>
        <sz val="9"/>
        <rFont val="Arial"/>
        <family val="2"/>
      </rPr>
      <t>6</t>
    </r>
  </si>
  <si>
    <r>
      <t>land</t>
    </r>
    <r>
      <rPr>
        <vertAlign val="superscript"/>
        <sz val="9"/>
        <rFont val="Arial"/>
        <family val="2"/>
      </rPr>
      <t>5</t>
    </r>
  </si>
  <si>
    <r>
      <t>m</t>
    </r>
    <r>
      <rPr>
        <vertAlign val="superscript"/>
        <sz val="9"/>
        <rFont val="Arial"/>
        <family val="2"/>
      </rPr>
      <t>3</t>
    </r>
    <r>
      <rPr>
        <sz val="9"/>
        <rFont val="Arial"/>
        <family val="2"/>
      </rPr>
      <t>/person/yr</t>
    </r>
  </si>
  <si>
    <t>Sort</t>
  </si>
  <si>
    <t>LATIN AMERICA + CARIBBEAN</t>
  </si>
  <si>
    <t>MIDDLE EAST + CENTRAL ASIA</t>
  </si>
  <si>
    <t>bio-</t>
  </si>
  <si>
    <r>
      <t>capacity</t>
    </r>
    <r>
      <rPr>
        <b/>
        <vertAlign val="superscript"/>
        <sz val="9"/>
        <rFont val="Arial"/>
        <family val="2"/>
      </rPr>
      <t>7</t>
    </r>
  </si>
  <si>
    <t xml:space="preserve">   High-income countries</t>
  </si>
  <si>
    <t xml:space="preserve">   Middle-income countries</t>
  </si>
  <si>
    <t xml:space="preserve">   Low-income countries</t>
  </si>
  <si>
    <t>Footprint of</t>
  </si>
  <si>
    <t>Production</t>
  </si>
  <si>
    <t>Imports</t>
  </si>
  <si>
    <t>Exports</t>
  </si>
  <si>
    <t>Consumption</t>
  </si>
  <si>
    <r>
      <t>Total Ecological Footprint</t>
    </r>
    <r>
      <rPr>
        <sz val="9"/>
        <rFont val="Arial"/>
        <family val="2"/>
      </rPr>
      <t xml:space="preserve"> (in global hectares per person)</t>
    </r>
  </si>
  <si>
    <t>% Change 1961- 2005 in</t>
  </si>
  <si>
    <t>Population</t>
  </si>
  <si>
    <t>PP Ecological</t>
  </si>
  <si>
    <t>Total Bio-</t>
  </si>
  <si>
    <t>HDI</t>
  </si>
  <si>
    <t>Biocapacity</t>
  </si>
  <si>
    <t>capacity</t>
  </si>
  <si>
    <r>
      <t>Middle-income countries</t>
    </r>
    <r>
      <rPr>
        <sz val="9"/>
        <rFont val="Arial"/>
        <family val="2"/>
      </rPr>
      <t>: Abania, Ageria, Angola, Argentina, Armenia, Azerbaijan, Belarus, Bolivia, Bosnia Herzegovina, Botswana, Brazil, Bulgaria, Cameroon, Chile, China, …,  Croatia, Cuba,</t>
    </r>
  </si>
  <si>
    <t>Herzegovina, Burundi, Chad, Egypt, B Salvador, Eritrea, Ethiopia, Gambia, Georgia, Haiti, Iran, Iraq, Jamaica, Jordan, Kuwait, Kyrgyzstan, Lebanon, Lesotho, Libya, Mali, Mauritania, Mauritius, ...., Oman, Rwanda, Senegal, Serbia and Montenegro, Singapore, Somalia, South Africa, Rep., Sri Lanka, Sudan, Swaziland, Syria, and Thailand.</t>
  </si>
  <si>
    <t>Human Development Index</t>
  </si>
  <si>
    <t>Total Ecolo-</t>
  </si>
  <si>
    <t>logical footprint</t>
  </si>
  <si>
    <t>Consumation</t>
  </si>
  <si>
    <t>Berekend</t>
  </si>
  <si>
    <t>gegeven:</t>
  </si>
  <si>
    <t xml:space="preserve">Import </t>
  </si>
  <si>
    <t>export</t>
  </si>
  <si>
    <t>min</t>
  </si>
  <si>
    <t>Tot. prod.</t>
  </si>
  <si>
    <t>Berekend:</t>
  </si>
  <si>
    <t>verhouding</t>
  </si>
  <si>
    <t>productie</t>
  </si>
  <si>
    <t>import tav</t>
  </si>
  <si>
    <r>
      <t>Belgium</t>
    </r>
    <r>
      <rPr>
        <b/>
        <vertAlign val="superscript"/>
        <sz val="9"/>
        <rFont val="Arial"/>
        <family val="2"/>
      </rPr>
      <t>8</t>
    </r>
    <r>
      <rPr>
        <b/>
        <sz val="9"/>
        <rFont val="Arial"/>
        <family val="2"/>
      </rPr>
      <t>*</t>
    </r>
  </si>
  <si>
    <t>Bio-</t>
  </si>
  <si>
    <t>gha)</t>
  </si>
  <si>
    <t>or reserve</t>
  </si>
  <si>
    <t>(In milj. gha)</t>
  </si>
  <si>
    <t>(in millons</t>
  </si>
  <si>
    <t>8.  Figures for the Ecological Footprint and biocapacity are for Belgium only; for the water footprint they are for Belgium and Luxembourg.</t>
  </si>
  <si>
    <t>10.  Water withdrawals and resource estimates from FAO, 2004 and Shiklomanov, 1999.</t>
  </si>
  <si>
    <t>9.  Built-up land includes hydropower.</t>
  </si>
  <si>
    <t>11.  Biocapacity includes built-up land (see column under Ecological Footprint).</t>
  </si>
  <si>
    <t>12.  Changes from 1975 are calculated based on constant 2003 global hectares.</t>
  </si>
  <si>
    <t>13.  For countries that were formerly part of Ethiopia PDR, the Soviet Union, former Yugoslavia, or Czechoslovakia, 2003 per capita footprints and biocapacity are compared with the per capita footprint and biocapacity of the former unified country.</t>
  </si>
  <si>
    <t>*** Increases over 1975 for Belgium and Luxembourg are respectively 12 and 13 per cent.</t>
  </si>
  <si>
    <t>14. UNDP HDI Statistics, http://hdr.undp.org/statistics/ (August 2006).</t>
  </si>
  <si>
    <t>footprint</t>
  </si>
  <si>
    <t>% Carbo</t>
  </si>
  <si>
    <t>in foot-</t>
  </si>
  <si>
    <t>print</t>
  </si>
  <si>
    <t>Total ecological footprint in global hectares in millons</t>
  </si>
  <si>
    <t>+ import/pp</t>
  </si>
  <si>
    <t>Buiilt-up</t>
  </si>
  <si>
    <t>Ecologigal Footprint Atlas 2008</t>
  </si>
  <si>
    <t>Source WWF</t>
  </si>
  <si>
    <t>+ import(tot)</t>
  </si>
  <si>
    <t>Country/region 2005</t>
  </si>
  <si>
    <t>% buitenlands</t>
  </si>
  <si>
    <t>watergebruik</t>
  </si>
  <si>
    <t>M3/inwoner</t>
  </si>
  <si>
    <t>km3/yr</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</si>
</sst>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0.0"/>
    <numFmt numFmtId="166" formatCode="#,##0.000"/>
    <numFmt numFmtId="167" formatCode="0.0%"/>
  </numFmts>
  <fonts count="14">
    <font>
      <sz val="10"/>
      <name val="Arial"/>
      <family val="0"/>
    </font>
    <font>
      <sz val="8"/>
      <name val="Arial"/>
      <family val="0"/>
    </font>
    <font>
      <b/>
      <sz val="9"/>
      <name val="Arial"/>
      <family val="2"/>
    </font>
    <font>
      <sz val="9"/>
      <name val="Arial"/>
      <family val="2"/>
    </font>
    <font>
      <sz val="8"/>
      <name val="Tahoma"/>
      <family val="2"/>
    </font>
    <font>
      <vertAlign val="superscript"/>
      <sz val="9"/>
      <name val="Arial"/>
      <family val="2"/>
    </font>
    <font>
      <b/>
      <vertAlign val="superscript"/>
      <sz val="9"/>
      <name val="Arial"/>
      <family val="2"/>
    </font>
    <font>
      <i/>
      <sz val="9"/>
      <name val="Arial"/>
      <family val="2"/>
    </font>
    <font>
      <b/>
      <i/>
      <sz val="9"/>
      <name val="Arial"/>
      <family val="2"/>
    </font>
    <font>
      <b/>
      <sz val="10"/>
      <name val="Arial"/>
      <family val="2"/>
    </font>
    <font>
      <sz val="9"/>
      <name val="Times New Roman"/>
      <family val="0"/>
    </font>
    <font>
      <i/>
      <sz val="9"/>
      <name val="Times New Roman"/>
      <family val="0"/>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style="thin"/>
      <top style="thin"/>
      <bottom style="thin"/>
    </border>
  </borders>
  <cellStyleXfs count="17">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cellStyleXfs>
  <cellXfs count="182">
    <xf numFmtId="0" fontId="0" fillId="0" borderId="0" xfId="0" applyNumberFormat="1" applyFont="1" applyFill="1" applyBorder="1" applyAlignment="1" applyProtection="1">
      <alignment vertical="top"/>
      <protection/>
    </xf>
    <xf numFmtId="0" fontId="3" fillId="2" borderId="0" xfId="0" applyNumberFormat="1" applyFont="1" applyFill="1" applyBorder="1" applyAlignment="1" applyProtection="1">
      <alignment vertical="top"/>
      <protection/>
    </xf>
    <xf numFmtId="0" fontId="2" fillId="2" borderId="0" xfId="0" applyNumberFormat="1" applyFont="1" applyFill="1" applyBorder="1" applyAlignment="1" applyProtection="1">
      <alignment horizontal="center" vertical="top"/>
      <protection/>
    </xf>
    <xf numFmtId="0" fontId="2" fillId="2" borderId="0" xfId="0" applyNumberFormat="1" applyFont="1" applyFill="1" applyBorder="1" applyAlignment="1" applyProtection="1">
      <alignment vertical="top"/>
      <protection/>
    </xf>
    <xf numFmtId="0" fontId="3" fillId="2" borderId="0" xfId="0" applyNumberFormat="1" applyFont="1" applyFill="1" applyBorder="1" applyAlignment="1" applyProtection="1">
      <alignment horizontal="center" vertical="top"/>
      <protection/>
    </xf>
    <xf numFmtId="0" fontId="3" fillId="2" borderId="0" xfId="0" applyNumberFormat="1" applyFont="1" applyFill="1" applyBorder="1" applyAlignment="1" applyProtection="1">
      <alignment horizontal="right" vertical="top"/>
      <protection/>
    </xf>
    <xf numFmtId="0" fontId="3" fillId="2" borderId="0" xfId="0" applyNumberFormat="1" applyFont="1" applyFill="1" applyBorder="1" applyAlignment="1" applyProtection="1">
      <alignment horizontal="left" vertical="top"/>
      <protection/>
    </xf>
    <xf numFmtId="0" fontId="2" fillId="2" borderId="1" xfId="0" applyNumberFormat="1" applyFont="1" applyFill="1" applyBorder="1" applyAlignment="1" applyProtection="1">
      <alignment horizontal="center" vertical="top"/>
      <protection/>
    </xf>
    <xf numFmtId="0" fontId="3" fillId="2" borderId="2" xfId="0" applyNumberFormat="1" applyFont="1" applyFill="1" applyBorder="1" applyAlignment="1" applyProtection="1">
      <alignment horizontal="center" vertical="top"/>
      <protection/>
    </xf>
    <xf numFmtId="0" fontId="2" fillId="2" borderId="3" xfId="0" applyNumberFormat="1" applyFont="1" applyFill="1" applyBorder="1" applyAlignment="1" applyProtection="1">
      <alignment horizontal="center" vertical="top"/>
      <protection/>
    </xf>
    <xf numFmtId="0" fontId="2" fillId="2" borderId="2" xfId="0" applyNumberFormat="1" applyFont="1" applyFill="1" applyBorder="1" applyAlignment="1" applyProtection="1">
      <alignment horizontal="center" vertical="top"/>
      <protection/>
    </xf>
    <xf numFmtId="0" fontId="3" fillId="2" borderId="4" xfId="0" applyNumberFormat="1" applyFont="1" applyFill="1" applyBorder="1" applyAlignment="1" applyProtection="1">
      <alignment horizontal="center" vertical="top"/>
      <protection/>
    </xf>
    <xf numFmtId="0" fontId="3" fillId="2" borderId="5" xfId="0" applyNumberFormat="1" applyFont="1" applyFill="1" applyBorder="1" applyAlignment="1" applyProtection="1">
      <alignment horizontal="center" vertical="top"/>
      <protection/>
    </xf>
    <xf numFmtId="0" fontId="2" fillId="2" borderId="6" xfId="0" applyNumberFormat="1" applyFont="1" applyFill="1" applyBorder="1" applyAlignment="1" applyProtection="1">
      <alignment horizontal="center" vertical="top"/>
      <protection/>
    </xf>
    <xf numFmtId="0" fontId="2" fillId="2" borderId="7" xfId="0" applyNumberFormat="1" applyFont="1" applyFill="1" applyBorder="1" applyAlignment="1" applyProtection="1">
      <alignment horizontal="center" vertical="top"/>
      <protection/>
    </xf>
    <xf numFmtId="0" fontId="3" fillId="2" borderId="7" xfId="0" applyNumberFormat="1" applyFont="1" applyFill="1" applyBorder="1" applyAlignment="1" applyProtection="1">
      <alignment horizontal="center" vertical="top"/>
      <protection/>
    </xf>
    <xf numFmtId="0" fontId="3" fillId="2" borderId="8" xfId="0" applyNumberFormat="1" applyFont="1" applyFill="1" applyBorder="1" applyAlignment="1" applyProtection="1">
      <alignment horizontal="center" vertical="top"/>
      <protection/>
    </xf>
    <xf numFmtId="0" fontId="3" fillId="2" borderId="7" xfId="0" applyNumberFormat="1" applyFont="1" applyFill="1" applyBorder="1" applyAlignment="1" applyProtection="1">
      <alignment vertical="top"/>
      <protection/>
    </xf>
    <xf numFmtId="0" fontId="2" fillId="2" borderId="7" xfId="0" applyNumberFormat="1" applyFont="1" applyFill="1" applyBorder="1" applyAlignment="1" applyProtection="1">
      <alignment horizontal="left" vertical="top"/>
      <protection/>
    </xf>
    <xf numFmtId="0" fontId="3" fillId="2" borderId="7" xfId="0" applyNumberFormat="1" applyFont="1" applyFill="1" applyBorder="1" applyAlignment="1" applyProtection="1">
      <alignment horizontal="left" vertical="top"/>
      <protection/>
    </xf>
    <xf numFmtId="0" fontId="2" fillId="2" borderId="7" xfId="0" applyNumberFormat="1" applyFont="1" applyFill="1" applyBorder="1" applyAlignment="1" applyProtection="1">
      <alignment horizontal="left" vertical="top" wrapText="1"/>
      <protection/>
    </xf>
    <xf numFmtId="0" fontId="2" fillId="2" borderId="9" xfId="0" applyNumberFormat="1" applyFont="1" applyFill="1" applyBorder="1" applyAlignment="1" applyProtection="1">
      <alignment horizontal="center" vertical="top"/>
      <protection/>
    </xf>
    <xf numFmtId="165" fontId="2" fillId="2" borderId="7" xfId="0" applyNumberFormat="1" applyFont="1" applyFill="1" applyBorder="1" applyAlignment="1" applyProtection="1">
      <alignment horizontal="right" vertical="top"/>
      <protection/>
    </xf>
    <xf numFmtId="0" fontId="2" fillId="2" borderId="10" xfId="0" applyNumberFormat="1" applyFont="1" applyFill="1" applyBorder="1" applyAlignment="1" applyProtection="1">
      <alignment horizontal="center" vertical="top"/>
      <protection/>
    </xf>
    <xf numFmtId="0" fontId="3" fillId="2" borderId="1" xfId="0" applyNumberFormat="1" applyFont="1" applyFill="1" applyBorder="1" applyAlignment="1" applyProtection="1">
      <alignment horizontal="center" vertical="top"/>
      <protection/>
    </xf>
    <xf numFmtId="0" fontId="3" fillId="2" borderId="3" xfId="0" applyNumberFormat="1" applyFont="1" applyFill="1" applyBorder="1" applyAlignment="1" applyProtection="1">
      <alignment horizontal="center" vertical="top"/>
      <protection/>
    </xf>
    <xf numFmtId="0" fontId="3" fillId="2" borderId="6" xfId="0" applyNumberFormat="1" applyFont="1" applyFill="1" applyBorder="1" applyAlignment="1" applyProtection="1">
      <alignment horizontal="center" vertical="top"/>
      <protection/>
    </xf>
    <xf numFmtId="0" fontId="3" fillId="2" borderId="9" xfId="0" applyNumberFormat="1" applyFont="1" applyFill="1" applyBorder="1" applyAlignment="1" applyProtection="1">
      <alignment horizontal="right" vertical="top"/>
      <protection/>
    </xf>
    <xf numFmtId="0" fontId="2" fillId="2" borderId="9" xfId="0" applyNumberFormat="1" applyFont="1" applyFill="1" applyBorder="1" applyAlignment="1" applyProtection="1">
      <alignment horizontal="left" vertical="top"/>
      <protection/>
    </xf>
    <xf numFmtId="0" fontId="3" fillId="2" borderId="9" xfId="0" applyNumberFormat="1" applyFont="1" applyFill="1" applyBorder="1" applyAlignment="1" applyProtection="1">
      <alignment horizontal="center" vertical="top"/>
      <protection/>
    </xf>
    <xf numFmtId="165" fontId="2" fillId="2" borderId="9" xfId="0" applyNumberFormat="1" applyFont="1" applyFill="1" applyBorder="1" applyAlignment="1" applyProtection="1">
      <alignment horizontal="center" vertical="top"/>
      <protection/>
    </xf>
    <xf numFmtId="165" fontId="3" fillId="2" borderId="7" xfId="0" applyNumberFormat="1" applyFont="1" applyFill="1" applyBorder="1" applyAlignment="1" applyProtection="1">
      <alignment horizontal="center" vertical="top"/>
      <protection/>
    </xf>
    <xf numFmtId="165" fontId="3" fillId="2" borderId="8" xfId="0" applyNumberFormat="1" applyFont="1" applyFill="1" applyBorder="1" applyAlignment="1" applyProtection="1">
      <alignment horizontal="center" vertical="top"/>
      <protection/>
    </xf>
    <xf numFmtId="165" fontId="3" fillId="2" borderId="9" xfId="0" applyNumberFormat="1" applyFont="1" applyFill="1" applyBorder="1" applyAlignment="1" applyProtection="1">
      <alignment horizontal="center" vertical="top"/>
      <protection/>
    </xf>
    <xf numFmtId="165" fontId="3" fillId="2" borderId="7" xfId="0" applyNumberFormat="1" applyFont="1" applyFill="1" applyBorder="1" applyAlignment="1" applyProtection="1">
      <alignment horizontal="right" vertical="top"/>
      <protection/>
    </xf>
    <xf numFmtId="165" fontId="3" fillId="2" borderId="0" xfId="0" applyNumberFormat="1" applyFont="1" applyFill="1" applyBorder="1" applyAlignment="1" applyProtection="1">
      <alignment vertical="top"/>
      <protection/>
    </xf>
    <xf numFmtId="0" fontId="3" fillId="2" borderId="11" xfId="0" applyNumberFormat="1" applyFont="1" applyFill="1" applyBorder="1" applyAlignment="1" applyProtection="1">
      <alignment horizontal="center" vertical="top"/>
      <protection/>
    </xf>
    <xf numFmtId="0" fontId="3" fillId="2" borderId="12"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vertical="top"/>
      <protection/>
    </xf>
    <xf numFmtId="165" fontId="3" fillId="2" borderId="0" xfId="0" applyNumberFormat="1" applyFont="1" applyFill="1" applyBorder="1" applyAlignment="1" applyProtection="1">
      <alignment horizontal="right" vertical="top"/>
      <protection/>
    </xf>
    <xf numFmtId="0" fontId="2" fillId="2" borderId="13" xfId="0" applyNumberFormat="1" applyFont="1" applyFill="1" applyBorder="1" applyAlignment="1" applyProtection="1">
      <alignment horizontal="center" vertical="top"/>
      <protection/>
    </xf>
    <xf numFmtId="0" fontId="2" fillId="2" borderId="4" xfId="0" applyNumberFormat="1" applyFont="1" applyFill="1" applyBorder="1" applyAlignment="1" applyProtection="1">
      <alignment horizontal="center" vertical="top"/>
      <protection/>
    </xf>
    <xf numFmtId="0" fontId="2" fillId="2" borderId="5" xfId="0" applyNumberFormat="1" applyFont="1" applyFill="1" applyBorder="1" applyAlignment="1" applyProtection="1">
      <alignment horizontal="center" vertical="top"/>
      <protection/>
    </xf>
    <xf numFmtId="2" fontId="3" fillId="2" borderId="2" xfId="0" applyNumberFormat="1" applyFont="1" applyFill="1" applyBorder="1" applyAlignment="1" applyProtection="1">
      <alignment horizontal="center" vertical="top"/>
      <protection/>
    </xf>
    <xf numFmtId="2" fontId="3" fillId="2" borderId="0" xfId="0" applyNumberFormat="1" applyFont="1" applyFill="1" applyBorder="1" applyAlignment="1" applyProtection="1">
      <alignment horizontal="center" vertical="top"/>
      <protection/>
    </xf>
    <xf numFmtId="2" fontId="3" fillId="2" borderId="3" xfId="0" applyNumberFormat="1" applyFont="1" applyFill="1" applyBorder="1" applyAlignment="1" applyProtection="1">
      <alignment horizontal="center" vertical="top"/>
      <protection/>
    </xf>
    <xf numFmtId="2" fontId="3" fillId="2" borderId="4" xfId="0" applyNumberFormat="1" applyFont="1" applyFill="1" applyBorder="1" applyAlignment="1" applyProtection="1">
      <alignment horizontal="center" vertical="top"/>
      <protection/>
    </xf>
    <xf numFmtId="2" fontId="3" fillId="2" borderId="5" xfId="0" applyNumberFormat="1" applyFont="1" applyFill="1" applyBorder="1" applyAlignment="1" applyProtection="1">
      <alignment horizontal="center" vertical="top"/>
      <protection/>
    </xf>
    <xf numFmtId="2" fontId="3" fillId="2" borderId="6" xfId="0" applyNumberFormat="1" applyFont="1" applyFill="1" applyBorder="1" applyAlignment="1" applyProtection="1">
      <alignment horizontal="center" vertical="top"/>
      <protection/>
    </xf>
    <xf numFmtId="2" fontId="3" fillId="2" borderId="13" xfId="0" applyNumberFormat="1" applyFont="1" applyFill="1" applyBorder="1" applyAlignment="1" applyProtection="1">
      <alignment horizontal="center" vertical="top"/>
      <protection/>
    </xf>
    <xf numFmtId="2" fontId="3" fillId="2" borderId="1" xfId="0" applyNumberFormat="1" applyFont="1" applyFill="1" applyBorder="1" applyAlignment="1" applyProtection="1">
      <alignment horizontal="center" vertical="top"/>
      <protection/>
    </xf>
    <xf numFmtId="2" fontId="3" fillId="2" borderId="10" xfId="0" applyNumberFormat="1" applyFont="1" applyFill="1" applyBorder="1" applyAlignment="1" applyProtection="1">
      <alignment horizontal="center" vertical="top"/>
      <protection/>
    </xf>
    <xf numFmtId="2" fontId="3" fillId="2" borderId="0" xfId="0" applyNumberFormat="1" applyFont="1" applyFill="1" applyBorder="1" applyAlignment="1" applyProtection="1">
      <alignment horizontal="right" vertical="top"/>
      <protection/>
    </xf>
    <xf numFmtId="2" fontId="3" fillId="2" borderId="0" xfId="0" applyNumberFormat="1" applyFont="1" applyFill="1" applyBorder="1" applyAlignment="1" applyProtection="1">
      <alignment vertical="top"/>
      <protection/>
    </xf>
    <xf numFmtId="4" fontId="2" fillId="2" borderId="13" xfId="0" applyNumberFormat="1" applyFont="1" applyFill="1" applyBorder="1" applyAlignment="1" applyProtection="1">
      <alignment horizontal="center" vertical="top"/>
      <protection/>
    </xf>
    <xf numFmtId="4" fontId="2" fillId="2" borderId="1" xfId="0" applyNumberFormat="1" applyFont="1" applyFill="1" applyBorder="1" applyAlignment="1" applyProtection="1">
      <alignment horizontal="center" vertical="top"/>
      <protection/>
    </xf>
    <xf numFmtId="4" fontId="2" fillId="2" borderId="10" xfId="0" applyNumberFormat="1" applyFont="1" applyFill="1" applyBorder="1" applyAlignment="1" applyProtection="1">
      <alignment horizontal="center" vertical="top"/>
      <protection/>
    </xf>
    <xf numFmtId="4" fontId="2" fillId="2" borderId="2" xfId="0" applyNumberFormat="1" applyFont="1" applyFill="1" applyBorder="1" applyAlignment="1" applyProtection="1">
      <alignment horizontal="center" vertical="top"/>
      <protection/>
    </xf>
    <xf numFmtId="4" fontId="2" fillId="2" borderId="0" xfId="0" applyNumberFormat="1" applyFont="1" applyFill="1" applyBorder="1" applyAlignment="1" applyProtection="1">
      <alignment horizontal="center" vertical="top"/>
      <protection/>
    </xf>
    <xf numFmtId="4" fontId="2" fillId="2" borderId="3" xfId="0" applyNumberFormat="1" applyFont="1" applyFill="1" applyBorder="1" applyAlignment="1" applyProtection="1">
      <alignment horizontal="center" vertical="top"/>
      <protection/>
    </xf>
    <xf numFmtId="4" fontId="2" fillId="2" borderId="4" xfId="0" applyNumberFormat="1" applyFont="1" applyFill="1" applyBorder="1" applyAlignment="1" applyProtection="1">
      <alignment horizontal="center" vertical="top"/>
      <protection/>
    </xf>
    <xf numFmtId="4" fontId="2" fillId="2" borderId="5" xfId="0" applyNumberFormat="1" applyFont="1" applyFill="1" applyBorder="1" applyAlignment="1" applyProtection="1">
      <alignment horizontal="center" vertical="top"/>
      <protection/>
    </xf>
    <xf numFmtId="4" fontId="2" fillId="2" borderId="6" xfId="0" applyNumberFormat="1" applyFont="1" applyFill="1" applyBorder="1" applyAlignment="1" applyProtection="1">
      <alignment horizontal="center" vertical="top"/>
      <protection/>
    </xf>
    <xf numFmtId="4" fontId="2" fillId="2" borderId="0" xfId="0" applyNumberFormat="1" applyFont="1" applyFill="1" applyBorder="1" applyAlignment="1" applyProtection="1">
      <alignment horizontal="right" vertical="top"/>
      <protection/>
    </xf>
    <xf numFmtId="4" fontId="2" fillId="2" borderId="7" xfId="0" applyNumberFormat="1" applyFont="1" applyFill="1" applyBorder="1" applyAlignment="1" applyProtection="1">
      <alignment horizontal="right" vertical="top"/>
      <protection/>
    </xf>
    <xf numFmtId="4" fontId="3" fillId="2" borderId="0" xfId="0" applyNumberFormat="1" applyFont="1" applyFill="1" applyAlignment="1">
      <alignment horizontal="right"/>
    </xf>
    <xf numFmtId="4" fontId="3" fillId="2" borderId="7" xfId="0" applyNumberFormat="1" applyFont="1" applyFill="1" applyBorder="1" applyAlignment="1" applyProtection="1">
      <alignment horizontal="right" vertical="top"/>
      <protection/>
    </xf>
    <xf numFmtId="4" fontId="3" fillId="2" borderId="0" xfId="0" applyNumberFormat="1" applyFont="1" applyFill="1" applyBorder="1" applyAlignment="1" applyProtection="1">
      <alignment horizontal="right" vertical="top"/>
      <protection/>
    </xf>
    <xf numFmtId="4" fontId="2" fillId="2" borderId="2" xfId="0" applyNumberFormat="1" applyFont="1" applyFill="1" applyBorder="1" applyAlignment="1" applyProtection="1">
      <alignment horizontal="right" vertical="top"/>
      <protection/>
    </xf>
    <xf numFmtId="4" fontId="2" fillId="2" borderId="3" xfId="0" applyNumberFormat="1" applyFont="1" applyFill="1" applyBorder="1" applyAlignment="1" applyProtection="1">
      <alignment horizontal="right" vertical="top"/>
      <protection/>
    </xf>
    <xf numFmtId="4" fontId="3" fillId="2" borderId="2" xfId="0" applyNumberFormat="1" applyFont="1" applyFill="1" applyBorder="1" applyAlignment="1" applyProtection="1">
      <alignment horizontal="right" vertical="top"/>
      <protection/>
    </xf>
    <xf numFmtId="4" fontId="3" fillId="2" borderId="3" xfId="0" applyNumberFormat="1" applyFont="1" applyFill="1" applyBorder="1" applyAlignment="1" applyProtection="1">
      <alignment horizontal="right" vertical="top"/>
      <protection/>
    </xf>
    <xf numFmtId="165" fontId="2" fillId="2" borderId="7" xfId="0" applyNumberFormat="1" applyFont="1" applyFill="1" applyBorder="1" applyAlignment="1" applyProtection="1">
      <alignment horizontal="center" vertical="top"/>
      <protection/>
    </xf>
    <xf numFmtId="165" fontId="2" fillId="2" borderId="8" xfId="0" applyNumberFormat="1" applyFont="1" applyFill="1" applyBorder="1" applyAlignment="1" applyProtection="1">
      <alignment horizontal="center" vertical="top"/>
      <protection/>
    </xf>
    <xf numFmtId="165" fontId="2" fillId="2" borderId="9" xfId="0" applyNumberFormat="1" applyFont="1" applyFill="1" applyBorder="1" applyAlignment="1" applyProtection="1">
      <alignment vertical="top"/>
      <protection/>
    </xf>
    <xf numFmtId="9" fontId="3" fillId="2" borderId="0" xfId="0" applyNumberFormat="1" applyFont="1" applyFill="1" applyAlignment="1">
      <alignment horizontal="right"/>
    </xf>
    <xf numFmtId="9" fontId="3" fillId="2" borderId="2" xfId="0" applyNumberFormat="1" applyFont="1" applyFill="1" applyBorder="1" applyAlignment="1">
      <alignment horizontal="right"/>
    </xf>
    <xf numFmtId="9" fontId="3" fillId="2" borderId="0" xfId="0" applyNumberFormat="1" applyFont="1" applyFill="1" applyBorder="1" applyAlignment="1">
      <alignment horizontal="right"/>
    </xf>
    <xf numFmtId="2" fontId="3" fillId="2" borderId="3" xfId="0" applyNumberFormat="1" applyFont="1" applyFill="1" applyBorder="1" applyAlignment="1">
      <alignment horizontal="right"/>
    </xf>
    <xf numFmtId="0" fontId="3" fillId="2" borderId="3" xfId="0" applyNumberFormat="1" applyFont="1" applyFill="1" applyBorder="1" applyAlignment="1" applyProtection="1">
      <alignment horizontal="right" vertical="top"/>
      <protection/>
    </xf>
    <xf numFmtId="2" fontId="3" fillId="2" borderId="2" xfId="0" applyNumberFormat="1" applyFont="1" applyFill="1" applyBorder="1" applyAlignment="1">
      <alignment horizontal="right"/>
    </xf>
    <xf numFmtId="0" fontId="3" fillId="2" borderId="14" xfId="0" applyNumberFormat="1" applyFont="1" applyFill="1" applyBorder="1" applyAlignment="1" applyProtection="1">
      <alignment horizontal="center" vertical="top"/>
      <protection/>
    </xf>
    <xf numFmtId="9" fontId="3" fillId="2" borderId="3" xfId="0" applyNumberFormat="1" applyFont="1" applyFill="1" applyBorder="1" applyAlignment="1">
      <alignment horizontal="right"/>
    </xf>
    <xf numFmtId="4" fontId="3" fillId="2" borderId="7" xfId="0" applyNumberFormat="1" applyFont="1" applyFill="1" applyBorder="1" applyAlignment="1" applyProtection="1">
      <alignment vertical="top"/>
      <protection/>
    </xf>
    <xf numFmtId="9" fontId="2" fillId="2" borderId="0" xfId="0" applyNumberFormat="1" applyFont="1" applyFill="1" applyAlignment="1">
      <alignment horizontal="right"/>
    </xf>
    <xf numFmtId="9" fontId="2" fillId="2" borderId="2" xfId="0" applyNumberFormat="1" applyFont="1" applyFill="1" applyBorder="1" applyAlignment="1">
      <alignment horizontal="right"/>
    </xf>
    <xf numFmtId="9" fontId="2" fillId="2" borderId="0" xfId="0" applyNumberFormat="1" applyFont="1" applyFill="1" applyBorder="1" applyAlignment="1">
      <alignment horizontal="right"/>
    </xf>
    <xf numFmtId="9" fontId="2" fillId="2" borderId="3" xfId="0" applyNumberFormat="1" applyFont="1" applyFill="1" applyBorder="1" applyAlignment="1">
      <alignment horizontal="right"/>
    </xf>
    <xf numFmtId="2" fontId="2" fillId="2" borderId="2" xfId="0" applyNumberFormat="1" applyFont="1" applyFill="1" applyBorder="1" applyAlignment="1">
      <alignment horizontal="right"/>
    </xf>
    <xf numFmtId="2" fontId="2" fillId="2" borderId="3" xfId="0" applyNumberFormat="1" applyFont="1" applyFill="1" applyBorder="1" applyAlignment="1">
      <alignment horizontal="right"/>
    </xf>
    <xf numFmtId="4" fontId="2" fillId="2" borderId="7" xfId="0" applyNumberFormat="1" applyFont="1" applyFill="1" applyBorder="1" applyAlignment="1" applyProtection="1">
      <alignment vertical="top"/>
      <protection/>
    </xf>
    <xf numFmtId="4" fontId="2" fillId="2" borderId="7" xfId="0" applyNumberFormat="1" applyFont="1" applyFill="1" applyBorder="1" applyAlignment="1" applyProtection="1">
      <alignment horizontal="left" vertical="top"/>
      <protection/>
    </xf>
    <xf numFmtId="4" fontId="2" fillId="2" borderId="0" xfId="0" applyNumberFormat="1" applyFont="1" applyFill="1" applyBorder="1" applyAlignment="1" applyProtection="1">
      <alignment horizontal="left" vertical="top"/>
      <protection/>
    </xf>
    <xf numFmtId="9" fontId="3" fillId="2" borderId="0" xfId="0" applyNumberFormat="1" applyFont="1" applyFill="1" applyAlignment="1">
      <alignment horizontal="right"/>
    </xf>
    <xf numFmtId="9" fontId="3" fillId="2" borderId="2" xfId="0" applyNumberFormat="1" applyFont="1" applyFill="1" applyBorder="1" applyAlignment="1">
      <alignment horizontal="right"/>
    </xf>
    <xf numFmtId="9" fontId="3" fillId="2" borderId="0" xfId="0" applyNumberFormat="1" applyFont="1" applyFill="1" applyBorder="1" applyAlignment="1">
      <alignment horizontal="right"/>
    </xf>
    <xf numFmtId="9" fontId="3" fillId="2" borderId="3" xfId="0" applyNumberFormat="1" applyFont="1" applyFill="1" applyBorder="1" applyAlignment="1">
      <alignment horizontal="right"/>
    </xf>
    <xf numFmtId="2" fontId="3" fillId="2" borderId="2" xfId="0" applyNumberFormat="1" applyFont="1" applyFill="1" applyBorder="1" applyAlignment="1">
      <alignment horizontal="right"/>
    </xf>
    <xf numFmtId="2" fontId="3" fillId="2" borderId="3" xfId="0" applyNumberFormat="1" applyFont="1" applyFill="1" applyBorder="1" applyAlignment="1">
      <alignment horizontal="right"/>
    </xf>
    <xf numFmtId="4" fontId="2" fillId="2" borderId="0" xfId="0" applyNumberFormat="1" applyFont="1" applyFill="1" applyAlignment="1">
      <alignment horizontal="right"/>
    </xf>
    <xf numFmtId="0" fontId="2" fillId="2" borderId="7" xfId="0" applyNumberFormat="1" applyFont="1" applyFill="1" applyBorder="1" applyAlignment="1" applyProtection="1">
      <alignment vertical="top"/>
      <protection/>
    </xf>
    <xf numFmtId="4" fontId="3" fillId="2" borderId="0" xfId="0" applyNumberFormat="1" applyFont="1" applyFill="1" applyBorder="1" applyAlignment="1" applyProtection="1">
      <alignment vertical="top"/>
      <protection/>
    </xf>
    <xf numFmtId="4" fontId="3" fillId="2" borderId="0" xfId="0" applyNumberFormat="1" applyFont="1" applyFill="1" applyBorder="1" applyAlignment="1" applyProtection="1">
      <alignment vertical="top"/>
      <protection/>
    </xf>
    <xf numFmtId="4" fontId="10" fillId="2" borderId="0" xfId="0" applyNumberFormat="1" applyFont="1" applyFill="1" applyBorder="1" applyAlignment="1" applyProtection="1">
      <alignment vertical="top"/>
      <protection/>
    </xf>
    <xf numFmtId="4" fontId="2" fillId="2" borderId="0" xfId="0" applyNumberFormat="1" applyFont="1" applyFill="1" applyBorder="1" applyAlignment="1" applyProtection="1">
      <alignment vertical="top"/>
      <protection/>
    </xf>
    <xf numFmtId="4" fontId="3" fillId="2" borderId="7" xfId="0" applyNumberFormat="1" applyFont="1" applyFill="1" applyBorder="1" applyAlignment="1" applyProtection="1">
      <alignment vertical="top"/>
      <protection/>
    </xf>
    <xf numFmtId="4" fontId="10" fillId="2" borderId="7" xfId="0" applyNumberFormat="1" applyFont="1" applyFill="1" applyBorder="1" applyAlignment="1" applyProtection="1">
      <alignment vertical="top"/>
      <protection/>
    </xf>
    <xf numFmtId="4" fontId="11" fillId="2" borderId="7" xfId="0" applyNumberFormat="1" applyFont="1" applyFill="1" applyBorder="1" applyAlignment="1" applyProtection="1">
      <alignment vertical="top"/>
      <protection/>
    </xf>
    <xf numFmtId="4" fontId="7" fillId="2" borderId="0" xfId="0" applyNumberFormat="1" applyFont="1" applyFill="1" applyBorder="1" applyAlignment="1" applyProtection="1">
      <alignment vertical="top"/>
      <protection/>
    </xf>
    <xf numFmtId="4" fontId="8" fillId="2" borderId="0" xfId="0" applyNumberFormat="1" applyFont="1" applyFill="1" applyBorder="1" applyAlignment="1" applyProtection="1">
      <alignment vertical="top"/>
      <protection/>
    </xf>
    <xf numFmtId="4" fontId="7" fillId="2" borderId="7" xfId="0" applyNumberFormat="1" applyFont="1" applyFill="1" applyBorder="1" applyAlignment="1" applyProtection="1">
      <alignment vertical="top"/>
      <protection/>
    </xf>
    <xf numFmtId="0" fontId="8" fillId="2" borderId="9" xfId="0" applyNumberFormat="1" applyFont="1" applyFill="1" applyBorder="1" applyAlignment="1" applyProtection="1">
      <alignment vertical="top"/>
      <protection/>
    </xf>
    <xf numFmtId="0" fontId="8" fillId="2" borderId="7" xfId="0" applyNumberFormat="1" applyFont="1" applyFill="1" applyBorder="1" applyAlignment="1" applyProtection="1">
      <alignment horizontal="center" vertical="top"/>
      <protection/>
    </xf>
    <xf numFmtId="0" fontId="7" fillId="2" borderId="0" xfId="0" applyNumberFormat="1" applyFont="1" applyFill="1" applyBorder="1" applyAlignment="1" applyProtection="1">
      <alignment vertical="top"/>
      <protection/>
    </xf>
    <xf numFmtId="49" fontId="8" fillId="2" borderId="8" xfId="0" applyNumberFormat="1" applyFont="1" applyFill="1" applyBorder="1" applyAlignment="1" applyProtection="1">
      <alignment horizontal="center" vertical="top"/>
      <protection/>
    </xf>
    <xf numFmtId="0" fontId="8" fillId="2" borderId="15" xfId="0" applyNumberFormat="1" applyFont="1" applyFill="1" applyBorder="1" applyAlignment="1" applyProtection="1">
      <alignment horizontal="center" vertical="top"/>
      <protection/>
    </xf>
    <xf numFmtId="4" fontId="8" fillId="2" borderId="7" xfId="0" applyNumberFormat="1" applyFont="1" applyFill="1" applyBorder="1" applyAlignment="1" applyProtection="1">
      <alignment vertical="top"/>
      <protection/>
    </xf>
    <xf numFmtId="4" fontId="3" fillId="2" borderId="0" xfId="0" applyNumberFormat="1" applyFont="1" applyFill="1" applyBorder="1" applyAlignment="1" applyProtection="1">
      <alignment horizontal="right" vertical="center" wrapText="1"/>
      <protection/>
    </xf>
    <xf numFmtId="2" fontId="3" fillId="2" borderId="0" xfId="0" applyNumberFormat="1" applyFont="1" applyFill="1" applyBorder="1" applyAlignment="1">
      <alignment horizontal="right"/>
    </xf>
    <xf numFmtId="4" fontId="7" fillId="2" borderId="2" xfId="0" applyNumberFormat="1" applyFont="1" applyFill="1" applyBorder="1" applyAlignment="1" applyProtection="1">
      <alignment vertical="top"/>
      <protection/>
    </xf>
    <xf numFmtId="165" fontId="7" fillId="2" borderId="2" xfId="0" applyNumberFormat="1" applyFont="1" applyFill="1" applyBorder="1" applyAlignment="1" applyProtection="1">
      <alignment vertical="top"/>
      <protection/>
    </xf>
    <xf numFmtId="4" fontId="7" fillId="2" borderId="7" xfId="0" applyNumberFormat="1" applyFont="1" applyFill="1" applyBorder="1" applyAlignment="1" applyProtection="1">
      <alignment horizontal="right" vertical="top"/>
      <protection/>
    </xf>
    <xf numFmtId="0" fontId="8" fillId="2" borderId="13"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2" borderId="0" xfId="0" applyNumberFormat="1" applyFont="1" applyFill="1" applyBorder="1" applyAlignment="1" applyProtection="1">
      <alignment vertical="top"/>
      <protection/>
    </xf>
    <xf numFmtId="0" fontId="8" fillId="2" borderId="2" xfId="0" applyNumberFormat="1" applyFont="1" applyFill="1" applyBorder="1" applyAlignment="1" applyProtection="1">
      <alignment horizontal="center" vertical="top"/>
      <protection/>
    </xf>
    <xf numFmtId="0" fontId="8" fillId="2" borderId="4" xfId="0" applyNumberFormat="1" applyFont="1" applyFill="1" applyBorder="1" applyAlignment="1" applyProtection="1">
      <alignment horizontal="center" vertical="top"/>
      <protection/>
    </xf>
    <xf numFmtId="0" fontId="7" fillId="2" borderId="2" xfId="0" applyNumberFormat="1" applyFont="1" applyFill="1" applyBorder="1" applyAlignment="1" applyProtection="1">
      <alignment horizontal="center" vertical="top"/>
      <protection/>
    </xf>
    <xf numFmtId="165" fontId="8" fillId="2" borderId="2" xfId="0" applyNumberFormat="1" applyFont="1" applyFill="1" applyBorder="1" applyAlignment="1" applyProtection="1">
      <alignment vertical="top"/>
      <protection/>
    </xf>
    <xf numFmtId="0" fontId="8" fillId="2" borderId="8" xfId="0" applyNumberFormat="1" applyFont="1" applyFill="1" applyBorder="1" applyAlignment="1" applyProtection="1">
      <alignment horizontal="center" vertical="top"/>
      <protection/>
    </xf>
    <xf numFmtId="0" fontId="7" fillId="2" borderId="7" xfId="0" applyNumberFormat="1" applyFont="1" applyFill="1" applyBorder="1" applyAlignment="1" applyProtection="1">
      <alignment horizontal="center" vertical="top"/>
      <protection/>
    </xf>
    <xf numFmtId="9" fontId="7" fillId="2" borderId="7" xfId="0" applyNumberFormat="1" applyFont="1" applyFill="1" applyBorder="1" applyAlignment="1" applyProtection="1">
      <alignment vertical="top"/>
      <protection/>
    </xf>
    <xf numFmtId="2" fontId="2" fillId="2" borderId="9" xfId="0" applyNumberFormat="1" applyFont="1" applyFill="1" applyBorder="1" applyAlignment="1" applyProtection="1">
      <alignment horizontal="center" vertical="top"/>
      <protection/>
    </xf>
    <xf numFmtId="2" fontId="2" fillId="2" borderId="7" xfId="0" applyNumberFormat="1" applyFont="1" applyFill="1" applyBorder="1" applyAlignment="1" applyProtection="1">
      <alignment horizontal="center" vertical="top"/>
      <protection/>
    </xf>
    <xf numFmtId="2" fontId="2" fillId="2" borderId="8" xfId="0" applyNumberFormat="1" applyFont="1" applyFill="1" applyBorder="1" applyAlignment="1" applyProtection="1">
      <alignment horizontal="center" vertical="top"/>
      <protection/>
    </xf>
    <xf numFmtId="2" fontId="2" fillId="2" borderId="7" xfId="0" applyNumberFormat="1" applyFont="1" applyFill="1" applyBorder="1" applyAlignment="1" applyProtection="1">
      <alignment horizontal="right" vertical="top"/>
      <protection/>
    </xf>
    <xf numFmtId="2" fontId="3" fillId="2" borderId="7" xfId="0" applyNumberFormat="1" applyFont="1" applyFill="1" applyBorder="1" applyAlignment="1" applyProtection="1">
      <alignment horizontal="right" vertical="top"/>
      <protection/>
    </xf>
    <xf numFmtId="3" fontId="2" fillId="2" borderId="2" xfId="0" applyNumberFormat="1" applyFont="1" applyFill="1" applyBorder="1" applyAlignment="1" applyProtection="1">
      <alignment horizontal="center" vertical="top"/>
      <protection/>
    </xf>
    <xf numFmtId="3" fontId="2" fillId="2" borderId="0" xfId="0" applyNumberFormat="1" applyFont="1" applyFill="1" applyBorder="1" applyAlignment="1" applyProtection="1">
      <alignment horizontal="center" vertical="top"/>
      <protection/>
    </xf>
    <xf numFmtId="3" fontId="3" fillId="2" borderId="0" xfId="0" applyNumberFormat="1" applyFont="1" applyFill="1" applyBorder="1" applyAlignment="1" applyProtection="1">
      <alignment horizontal="center" vertical="top"/>
      <protection/>
    </xf>
    <xf numFmtId="3" fontId="3" fillId="2" borderId="4" xfId="0" applyNumberFormat="1" applyFont="1" applyFill="1" applyBorder="1" applyAlignment="1" applyProtection="1">
      <alignment horizontal="center" vertical="top"/>
      <protection/>
    </xf>
    <xf numFmtId="3" fontId="3" fillId="2" borderId="5" xfId="0" applyNumberFormat="1" applyFont="1" applyFill="1" applyBorder="1" applyAlignment="1" applyProtection="1">
      <alignment horizontal="center" vertical="top"/>
      <protection/>
    </xf>
    <xf numFmtId="3" fontId="3" fillId="2" borderId="13" xfId="0" applyNumberFormat="1" applyFont="1" applyFill="1" applyBorder="1" applyAlignment="1" applyProtection="1">
      <alignment horizontal="center" vertical="top"/>
      <protection/>
    </xf>
    <xf numFmtId="3" fontId="3" fillId="2" borderId="1" xfId="0" applyNumberFormat="1" applyFont="1" applyFill="1" applyBorder="1" applyAlignment="1" applyProtection="1">
      <alignment horizontal="center" vertical="top"/>
      <protection/>
    </xf>
    <xf numFmtId="3" fontId="2" fillId="2" borderId="2" xfId="0" applyNumberFormat="1" applyFont="1" applyFill="1" applyBorder="1" applyAlignment="1" applyProtection="1">
      <alignment horizontal="right" vertical="top"/>
      <protection/>
    </xf>
    <xf numFmtId="3" fontId="2" fillId="2" borderId="0" xfId="0" applyNumberFormat="1" applyFont="1" applyFill="1" applyBorder="1" applyAlignment="1" applyProtection="1">
      <alignment horizontal="right" vertical="top"/>
      <protection/>
    </xf>
    <xf numFmtId="3" fontId="3" fillId="2" borderId="2" xfId="0" applyNumberFormat="1" applyFont="1" applyFill="1" applyBorder="1" applyAlignment="1" applyProtection="1">
      <alignment horizontal="right" vertical="top"/>
      <protection/>
    </xf>
    <xf numFmtId="3" fontId="3" fillId="2" borderId="0" xfId="0" applyNumberFormat="1" applyFont="1" applyFill="1" applyBorder="1" applyAlignment="1" applyProtection="1">
      <alignment horizontal="right" vertical="top"/>
      <protection/>
    </xf>
    <xf numFmtId="3" fontId="3" fillId="2" borderId="2" xfId="0" applyNumberFormat="1" applyFont="1" applyFill="1" applyBorder="1" applyAlignment="1" applyProtection="1">
      <alignment horizontal="left" vertical="top"/>
      <protection/>
    </xf>
    <xf numFmtId="3" fontId="3" fillId="2" borderId="0" xfId="0" applyNumberFormat="1" applyFont="1" applyFill="1" applyBorder="1" applyAlignment="1" applyProtection="1">
      <alignment horizontal="left" vertical="top"/>
      <protection/>
    </xf>
    <xf numFmtId="3" fontId="3" fillId="2" borderId="0" xfId="0" applyNumberFormat="1" applyFont="1" applyFill="1" applyBorder="1" applyAlignment="1" applyProtection="1">
      <alignment vertical="top"/>
      <protection/>
    </xf>
    <xf numFmtId="2" fontId="3" fillId="2" borderId="9" xfId="0" applyNumberFormat="1" applyFont="1" applyFill="1" applyBorder="1" applyAlignment="1" applyProtection="1">
      <alignment horizontal="right" vertical="top"/>
      <protection/>
    </xf>
    <xf numFmtId="0" fontId="2" fillId="2" borderId="0" xfId="0" applyNumberFormat="1" applyFont="1" applyFill="1" applyBorder="1" applyAlignment="1" applyProtection="1">
      <alignment horizontal="right" vertical="top"/>
      <protection/>
    </xf>
    <xf numFmtId="3" fontId="8" fillId="2" borderId="0" xfId="0" applyNumberFormat="1" applyFont="1" applyFill="1" applyBorder="1" applyAlignment="1" applyProtection="1">
      <alignment horizontal="right" vertical="top"/>
      <protection/>
    </xf>
    <xf numFmtId="0" fontId="12" fillId="2" borderId="0" xfId="16" applyNumberFormat="1" applyFill="1" applyBorder="1" applyAlignment="1" applyProtection="1">
      <alignment horizontal="center" vertical="top"/>
      <protection/>
    </xf>
    <xf numFmtId="165" fontId="7" fillId="2" borderId="7" xfId="0" applyNumberFormat="1" applyFont="1" applyFill="1" applyBorder="1" applyAlignment="1" applyProtection="1">
      <alignment vertical="top"/>
      <protection/>
    </xf>
    <xf numFmtId="0" fontId="2" fillId="2" borderId="8" xfId="0" applyNumberFormat="1" applyFont="1" applyFill="1" applyBorder="1" applyAlignment="1" applyProtection="1">
      <alignment horizontal="center" vertical="top"/>
      <protection/>
    </xf>
    <xf numFmtId="4" fontId="3" fillId="2" borderId="7" xfId="0" applyNumberFormat="1" applyFont="1" applyFill="1" applyBorder="1" applyAlignment="1" applyProtection="1">
      <alignment horizontal="left" vertical="top"/>
      <protection/>
    </xf>
    <xf numFmtId="165" fontId="8" fillId="2" borderId="7" xfId="0" applyNumberFormat="1" applyFont="1" applyFill="1" applyBorder="1" applyAlignment="1" applyProtection="1">
      <alignment vertical="top"/>
      <protection/>
    </xf>
    <xf numFmtId="9" fontId="8" fillId="2" borderId="7" xfId="0" applyNumberFormat="1" applyFont="1" applyFill="1" applyBorder="1" applyAlignment="1" applyProtection="1">
      <alignment vertical="top"/>
      <protection/>
    </xf>
    <xf numFmtId="0" fontId="8" fillId="2" borderId="9" xfId="0" applyNumberFormat="1" applyFont="1" applyFill="1" applyBorder="1" applyAlignment="1" applyProtection="1">
      <alignment horizontal="center" vertical="top"/>
      <protection/>
    </xf>
    <xf numFmtId="167" fontId="3" fillId="2" borderId="7" xfId="0" applyNumberFormat="1" applyFont="1" applyFill="1" applyBorder="1" applyAlignment="1" applyProtection="1">
      <alignment vertical="top"/>
      <protection/>
    </xf>
    <xf numFmtId="0" fontId="2" fillId="2" borderId="11" xfId="0" applyNumberFormat="1" applyFont="1" applyFill="1" applyBorder="1" applyAlignment="1" applyProtection="1">
      <alignment horizontal="center" vertical="top"/>
      <protection/>
    </xf>
    <xf numFmtId="0" fontId="2" fillId="2" borderId="12" xfId="0" applyNumberFormat="1" applyFont="1" applyFill="1" applyBorder="1" applyAlignment="1" applyProtection="1">
      <alignment horizontal="center" vertical="top"/>
      <protection/>
    </xf>
    <xf numFmtId="4" fontId="2" fillId="2" borderId="14" xfId="0" applyNumberFormat="1" applyFont="1" applyFill="1" applyBorder="1" applyAlignment="1" applyProtection="1">
      <alignment horizontal="center" vertical="top"/>
      <protection/>
    </xf>
    <xf numFmtId="4" fontId="2" fillId="2" borderId="11" xfId="0" applyNumberFormat="1" applyFont="1" applyFill="1" applyBorder="1" applyAlignment="1" applyProtection="1">
      <alignment horizontal="center" vertical="top"/>
      <protection/>
    </xf>
    <xf numFmtId="4" fontId="2" fillId="2" borderId="12" xfId="0" applyNumberFormat="1" applyFont="1" applyFill="1" applyBorder="1" applyAlignment="1" applyProtection="1">
      <alignment horizontal="center" vertical="top"/>
      <protection/>
    </xf>
    <xf numFmtId="0" fontId="2" fillId="2" borderId="2" xfId="0" applyNumberFormat="1" applyFont="1" applyFill="1" applyBorder="1" applyAlignment="1" applyProtection="1">
      <alignment horizontal="center" vertical="top"/>
      <protection/>
    </xf>
    <xf numFmtId="0" fontId="2" fillId="2" borderId="0" xfId="0" applyNumberFormat="1" applyFont="1" applyFill="1" applyBorder="1" applyAlignment="1" applyProtection="1">
      <alignment horizontal="center" vertical="top"/>
      <protection/>
    </xf>
    <xf numFmtId="0" fontId="9" fillId="2" borderId="2" xfId="0" applyNumberFormat="1" applyFont="1" applyFill="1" applyBorder="1" applyAlignment="1" applyProtection="1">
      <alignment horizontal="center" vertical="top"/>
      <protection/>
    </xf>
    <xf numFmtId="0" fontId="0" fillId="0" borderId="3" xfId="0" applyNumberFormat="1" applyFont="1" applyFill="1" applyBorder="1" applyAlignment="1" applyProtection="1">
      <alignment vertical="top"/>
      <protection/>
    </xf>
    <xf numFmtId="2" fontId="2" fillId="2" borderId="14" xfId="0" applyNumberFormat="1" applyFont="1" applyFill="1" applyBorder="1" applyAlignment="1" applyProtection="1">
      <alignment horizontal="center" vertical="top"/>
      <protection/>
    </xf>
    <xf numFmtId="2" fontId="2" fillId="2" borderId="11" xfId="0" applyNumberFormat="1" applyFont="1" applyFill="1" applyBorder="1" applyAlignment="1" applyProtection="1">
      <alignment horizontal="center" vertical="top"/>
      <protection/>
    </xf>
    <xf numFmtId="2" fontId="2" fillId="2" borderId="12" xfId="0" applyNumberFormat="1" applyFont="1" applyFill="1" applyBorder="1" applyAlignment="1" applyProtection="1">
      <alignment horizontal="center" vertical="top"/>
      <protection/>
    </xf>
    <xf numFmtId="3" fontId="2" fillId="2" borderId="14" xfId="0" applyNumberFormat="1" applyFont="1" applyFill="1" applyBorder="1" applyAlignment="1" applyProtection="1">
      <alignment horizontal="center" vertical="top"/>
      <protection/>
    </xf>
    <xf numFmtId="3" fontId="3" fillId="2" borderId="11" xfId="0" applyNumberFormat="1" applyFont="1" applyFill="1" applyBorder="1" applyAlignment="1" applyProtection="1">
      <alignment horizontal="center" vertical="top"/>
      <protection/>
    </xf>
    <xf numFmtId="3" fontId="3" fillId="2" borderId="12" xfId="0" applyNumberFormat="1" applyFont="1" applyFill="1" applyBorder="1" applyAlignment="1" applyProtection="1">
      <alignment horizontal="center" vertical="top"/>
      <protection/>
    </xf>
    <xf numFmtId="0" fontId="2" fillId="2" borderId="14" xfId="0" applyNumberFormat="1" applyFont="1" applyFill="1" applyBorder="1" applyAlignment="1" applyProtection="1">
      <alignment horizontal="center" vertical="top"/>
      <protection/>
    </xf>
    <xf numFmtId="0" fontId="3" fillId="2" borderId="11" xfId="0" applyNumberFormat="1" applyFont="1" applyFill="1" applyBorder="1" applyAlignment="1" applyProtection="1">
      <alignment horizontal="center" vertical="top"/>
      <protection/>
    </xf>
    <xf numFmtId="0" fontId="3" fillId="2" borderId="12" xfId="0" applyNumberFormat="1" applyFont="1" applyFill="1" applyBorder="1" applyAlignment="1" applyProtection="1">
      <alignment horizontal="center" vertical="top"/>
      <protection/>
    </xf>
    <xf numFmtId="167" fontId="7" fillId="2" borderId="7" xfId="0" applyNumberFormat="1" applyFont="1" applyFill="1" applyBorder="1" applyAlignment="1" applyProtection="1">
      <alignment vertical="top"/>
      <protection/>
    </xf>
    <xf numFmtId="4" fontId="3" fillId="2" borderId="2" xfId="0" applyNumberFormat="1" applyFont="1" applyFill="1" applyBorder="1" applyAlignment="1" applyProtection="1">
      <alignment vertical="top"/>
      <protection/>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wf.be/" TargetMode="External" /><Relationship Id="rId2" Type="http://schemas.openxmlformats.org/officeDocument/2006/relationships/hyperlink" Target="Ecological-Footprint-Atlas-2008.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200"/>
  <sheetViews>
    <sheetView tabSelected="1" workbookViewId="0" topLeftCell="A1">
      <pane xSplit="2" ySplit="5" topLeftCell="C6" activePane="bottomRight" state="frozen"/>
      <selection pane="topLeft" activeCell="A1" sqref="A1"/>
      <selection pane="topRight" activeCell="C1" sqref="C1"/>
      <selection pane="bottomLeft" activeCell="A6" sqref="A6"/>
      <selection pane="bottomRight" activeCell="B1" sqref="B1"/>
    </sheetView>
  </sheetViews>
  <sheetFormatPr defaultColWidth="9.140625" defaultRowHeight="12.75"/>
  <cols>
    <col min="1" max="1" width="4.28125" style="1" customWidth="1"/>
    <col min="2" max="2" width="26.57421875" style="1" customWidth="1"/>
    <col min="3" max="3" width="9.8515625" style="35" customWidth="1"/>
    <col min="4" max="4" width="10.00390625" style="35" customWidth="1"/>
    <col min="5" max="7" width="10.00390625" style="67" customWidth="1"/>
    <col min="8" max="8" width="11.57421875" style="67" customWidth="1"/>
    <col min="9" max="14" width="9.57421875" style="53" customWidth="1"/>
    <col min="15" max="17" width="13.28125" style="150" customWidth="1"/>
    <col min="18" max="18" width="10.28125" style="52" customWidth="1"/>
    <col min="19" max="23" width="9.421875" style="5" bestFit="1" customWidth="1"/>
    <col min="24" max="24" width="11.140625" style="35" customWidth="1"/>
    <col min="25" max="28" width="9.140625" style="1" customWidth="1"/>
    <col min="29" max="29" width="12.57421875" style="1" customWidth="1"/>
    <col min="30" max="30" width="9.140625" style="1" customWidth="1"/>
    <col min="31" max="33" width="13.140625" style="1" customWidth="1"/>
    <col min="34" max="34" width="9.140625" style="1" customWidth="1"/>
    <col min="35" max="36" width="13.421875" style="1" customWidth="1"/>
    <col min="37" max="42" width="11.8515625" style="1" customWidth="1"/>
    <col min="43" max="43" width="9.57421875" style="113" customWidth="1"/>
    <col min="44" max="44" width="10.00390625" style="113" customWidth="1"/>
    <col min="45" max="45" width="9.00390625" style="113" customWidth="1"/>
    <col min="46" max="47" width="9.57421875" style="113" customWidth="1"/>
    <col min="48" max="48" width="12.140625" style="1" customWidth="1"/>
    <col min="49" max="16384" width="9.140625" style="1" customWidth="1"/>
  </cols>
  <sheetData>
    <row r="1" spans="1:48" ht="13.5" customHeight="1">
      <c r="A1" s="14" t="s">
        <v>218</v>
      </c>
      <c r="B1" s="14" t="s">
        <v>279</v>
      </c>
      <c r="C1" s="30" t="s">
        <v>213</v>
      </c>
      <c r="D1" s="164" t="s">
        <v>231</v>
      </c>
      <c r="E1" s="165"/>
      <c r="F1" s="165"/>
      <c r="G1" s="165"/>
      <c r="H1" s="166"/>
      <c r="I1" s="171" t="s">
        <v>212</v>
      </c>
      <c r="J1" s="172"/>
      <c r="K1" s="172"/>
      <c r="L1" s="172"/>
      <c r="M1" s="172"/>
      <c r="N1" s="173"/>
      <c r="O1" s="174" t="s">
        <v>0</v>
      </c>
      <c r="P1" s="175"/>
      <c r="Q1" s="176"/>
      <c r="R1" s="177" t="s">
        <v>214</v>
      </c>
      <c r="S1" s="178"/>
      <c r="T1" s="178"/>
      <c r="U1" s="178"/>
      <c r="V1" s="178"/>
      <c r="W1" s="179"/>
      <c r="X1" s="74" t="s">
        <v>4</v>
      </c>
      <c r="Y1" s="177" t="s">
        <v>54</v>
      </c>
      <c r="Z1" s="178"/>
      <c r="AA1" s="178"/>
      <c r="AB1" s="178"/>
      <c r="AC1" s="179"/>
      <c r="AD1" s="167" t="s">
        <v>232</v>
      </c>
      <c r="AE1" s="168"/>
      <c r="AF1" s="168"/>
      <c r="AG1" s="168"/>
      <c r="AH1" s="168"/>
      <c r="AI1" s="169" t="s">
        <v>241</v>
      </c>
      <c r="AJ1" s="170"/>
      <c r="AK1" s="162" t="s">
        <v>273</v>
      </c>
      <c r="AL1" s="162"/>
      <c r="AM1" s="162"/>
      <c r="AN1" s="163"/>
      <c r="AO1" s="23" t="s">
        <v>256</v>
      </c>
      <c r="AP1" s="23" t="s">
        <v>4</v>
      </c>
      <c r="AQ1" s="111" t="s">
        <v>245</v>
      </c>
      <c r="AR1" s="111" t="s">
        <v>245</v>
      </c>
      <c r="AS1" s="112" t="s">
        <v>251</v>
      </c>
      <c r="AT1" s="122" t="s">
        <v>251</v>
      </c>
      <c r="AU1" s="111" t="s">
        <v>251</v>
      </c>
      <c r="AV1" s="160" t="s">
        <v>251</v>
      </c>
    </row>
    <row r="2" spans="1:48" s="4" customFormat="1" ht="12.75" customHeight="1">
      <c r="A2" s="14" t="s">
        <v>209</v>
      </c>
      <c r="B2" s="14"/>
      <c r="C2" s="31" t="s">
        <v>2</v>
      </c>
      <c r="D2" s="72" t="s">
        <v>3</v>
      </c>
      <c r="E2" s="54" t="s">
        <v>4</v>
      </c>
      <c r="F2" s="55" t="s">
        <v>4</v>
      </c>
      <c r="G2" s="55" t="s">
        <v>4</v>
      </c>
      <c r="H2" s="56" t="s">
        <v>4</v>
      </c>
      <c r="I2" s="43" t="s">
        <v>211</v>
      </c>
      <c r="J2" s="44" t="s">
        <v>5</v>
      </c>
      <c r="K2" s="44" t="s">
        <v>6</v>
      </c>
      <c r="L2" s="44" t="s">
        <v>8</v>
      </c>
      <c r="M2" s="44" t="s">
        <v>9</v>
      </c>
      <c r="N2" s="45" t="s">
        <v>11</v>
      </c>
      <c r="O2" s="137" t="s">
        <v>3</v>
      </c>
      <c r="P2" s="138" t="s">
        <v>12</v>
      </c>
      <c r="Q2" s="138" t="s">
        <v>215</v>
      </c>
      <c r="R2" s="132" t="s">
        <v>3</v>
      </c>
      <c r="S2" s="24" t="s">
        <v>5</v>
      </c>
      <c r="T2" s="24" t="s">
        <v>6</v>
      </c>
      <c r="U2" s="24" t="s">
        <v>8</v>
      </c>
      <c r="V2" s="24" t="s">
        <v>9</v>
      </c>
      <c r="W2" s="24" t="s">
        <v>275</v>
      </c>
      <c r="X2" s="72" t="s">
        <v>55</v>
      </c>
      <c r="Y2" s="21" t="s">
        <v>3</v>
      </c>
      <c r="Z2" s="7" t="s">
        <v>56</v>
      </c>
      <c r="AA2" s="7" t="s">
        <v>57</v>
      </c>
      <c r="AB2" s="7" t="s">
        <v>58</v>
      </c>
      <c r="AC2" s="21" t="s">
        <v>59</v>
      </c>
      <c r="AD2" s="40" t="s">
        <v>233</v>
      </c>
      <c r="AE2" s="40" t="s">
        <v>234</v>
      </c>
      <c r="AF2" s="7" t="s">
        <v>242</v>
      </c>
      <c r="AG2" s="7" t="s">
        <v>234</v>
      </c>
      <c r="AH2" s="23" t="s">
        <v>235</v>
      </c>
      <c r="AI2" s="40" t="s">
        <v>236</v>
      </c>
      <c r="AJ2" s="23" t="s">
        <v>236</v>
      </c>
      <c r="AK2" s="54" t="s">
        <v>4</v>
      </c>
      <c r="AL2" s="55" t="s">
        <v>4</v>
      </c>
      <c r="AM2" s="55" t="s">
        <v>4</v>
      </c>
      <c r="AN2" s="56" t="s">
        <v>4</v>
      </c>
      <c r="AO2" s="59" t="s">
        <v>238</v>
      </c>
      <c r="AP2" s="59" t="s">
        <v>60</v>
      </c>
      <c r="AQ2" s="112" t="s">
        <v>246</v>
      </c>
      <c r="AR2" s="112" t="s">
        <v>246</v>
      </c>
      <c r="AS2" s="112" t="s">
        <v>247</v>
      </c>
      <c r="AT2" s="125" t="s">
        <v>252</v>
      </c>
      <c r="AU2" s="112" t="s">
        <v>270</v>
      </c>
      <c r="AV2" s="112" t="s">
        <v>280</v>
      </c>
    </row>
    <row r="3" spans="1:48" s="4" customFormat="1" ht="13.5">
      <c r="A3" s="15"/>
      <c r="B3" s="154" t="s">
        <v>277</v>
      </c>
      <c r="C3" s="31"/>
      <c r="D3" s="72" t="s">
        <v>4</v>
      </c>
      <c r="E3" s="57" t="s">
        <v>226</v>
      </c>
      <c r="F3" s="58" t="s">
        <v>226</v>
      </c>
      <c r="G3" s="58" t="s">
        <v>226</v>
      </c>
      <c r="H3" s="59" t="s">
        <v>226</v>
      </c>
      <c r="I3" s="43"/>
      <c r="J3" s="44"/>
      <c r="K3" s="44" t="s">
        <v>7</v>
      </c>
      <c r="L3" s="44"/>
      <c r="M3" s="44" t="s">
        <v>10</v>
      </c>
      <c r="N3" s="45" t="s">
        <v>216</v>
      </c>
      <c r="O3" s="139" t="s">
        <v>217</v>
      </c>
      <c r="P3" s="139" t="s">
        <v>217</v>
      </c>
      <c r="Q3" s="139" t="s">
        <v>217</v>
      </c>
      <c r="R3" s="133" t="s">
        <v>221</v>
      </c>
      <c r="T3" s="4" t="s">
        <v>7</v>
      </c>
      <c r="V3" s="4" t="s">
        <v>10</v>
      </c>
      <c r="W3" s="4" t="s">
        <v>7</v>
      </c>
      <c r="X3" s="72" t="s">
        <v>60</v>
      </c>
      <c r="Y3" s="15" t="s">
        <v>61</v>
      </c>
      <c r="Z3" s="2" t="s">
        <v>62</v>
      </c>
      <c r="AA3" s="2" t="s">
        <v>62</v>
      </c>
      <c r="AB3" s="2" t="s">
        <v>63</v>
      </c>
      <c r="AC3" s="14" t="s">
        <v>64</v>
      </c>
      <c r="AD3" s="8"/>
      <c r="AE3" s="10" t="s">
        <v>226</v>
      </c>
      <c r="AF3" s="2" t="s">
        <v>243</v>
      </c>
      <c r="AG3" s="2" t="s">
        <v>226</v>
      </c>
      <c r="AH3" s="9" t="s">
        <v>238</v>
      </c>
      <c r="AI3" s="10">
        <v>1975</v>
      </c>
      <c r="AJ3" s="9">
        <v>2005</v>
      </c>
      <c r="AK3" s="57" t="s">
        <v>226</v>
      </c>
      <c r="AL3" s="58" t="s">
        <v>226</v>
      </c>
      <c r="AM3" s="58" t="s">
        <v>226</v>
      </c>
      <c r="AN3" s="59" t="s">
        <v>226</v>
      </c>
      <c r="AO3" s="59" t="s">
        <v>260</v>
      </c>
      <c r="AP3" s="59" t="s">
        <v>258</v>
      </c>
      <c r="AQ3" s="112" t="s">
        <v>250</v>
      </c>
      <c r="AR3" s="112" t="s">
        <v>250</v>
      </c>
      <c r="AS3" s="112" t="s">
        <v>249</v>
      </c>
      <c r="AT3" s="125" t="s">
        <v>254</v>
      </c>
      <c r="AU3" s="112" t="s">
        <v>271</v>
      </c>
      <c r="AV3" s="112" t="s">
        <v>281</v>
      </c>
    </row>
    <row r="4" spans="1:48" s="4" customFormat="1" ht="13.5">
      <c r="A4" s="16"/>
      <c r="B4" s="154" t="s">
        <v>276</v>
      </c>
      <c r="C4" s="32"/>
      <c r="D4" s="73" t="s">
        <v>269</v>
      </c>
      <c r="E4" s="60" t="s">
        <v>227</v>
      </c>
      <c r="F4" s="61" t="s">
        <v>228</v>
      </c>
      <c r="G4" s="61" t="s">
        <v>229</v>
      </c>
      <c r="H4" s="62" t="s">
        <v>230</v>
      </c>
      <c r="I4" s="46"/>
      <c r="J4" s="47"/>
      <c r="K4" s="47"/>
      <c r="L4" s="47"/>
      <c r="M4" s="47"/>
      <c r="N4" s="48"/>
      <c r="O4" s="140"/>
      <c r="P4" s="141"/>
      <c r="Q4" s="141"/>
      <c r="R4" s="134" t="s">
        <v>222</v>
      </c>
      <c r="S4" s="12"/>
      <c r="T4" s="12"/>
      <c r="U4" s="12"/>
      <c r="V4" s="12"/>
      <c r="W4" s="12"/>
      <c r="X4" s="32" t="s">
        <v>65</v>
      </c>
      <c r="Y4" s="16"/>
      <c r="Z4" s="12" t="s">
        <v>283</v>
      </c>
      <c r="AA4" s="12" t="s">
        <v>283</v>
      </c>
      <c r="AB4" s="12" t="s">
        <v>283</v>
      </c>
      <c r="AC4" s="156" t="s">
        <v>66</v>
      </c>
      <c r="AD4" s="11"/>
      <c r="AE4" s="41" t="s">
        <v>230</v>
      </c>
      <c r="AF4" s="42" t="s">
        <v>244</v>
      </c>
      <c r="AG4" s="42" t="s">
        <v>237</v>
      </c>
      <c r="AH4" s="13"/>
      <c r="AI4" s="11"/>
      <c r="AJ4" s="26"/>
      <c r="AK4" s="60" t="s">
        <v>227</v>
      </c>
      <c r="AL4" s="61" t="s">
        <v>228</v>
      </c>
      <c r="AM4" s="61" t="s">
        <v>229</v>
      </c>
      <c r="AN4" s="62" t="s">
        <v>230</v>
      </c>
      <c r="AO4" s="62" t="s">
        <v>257</v>
      </c>
      <c r="AP4" s="62" t="s">
        <v>259</v>
      </c>
      <c r="AQ4" s="114" t="s">
        <v>274</v>
      </c>
      <c r="AR4" s="114" t="s">
        <v>278</v>
      </c>
      <c r="AS4" s="112" t="s">
        <v>248</v>
      </c>
      <c r="AT4" s="126" t="s">
        <v>253</v>
      </c>
      <c r="AU4" s="129" t="s">
        <v>272</v>
      </c>
      <c r="AV4" s="129" t="s">
        <v>282</v>
      </c>
    </row>
    <row r="5" spans="1:48" s="4" customFormat="1" ht="12">
      <c r="A5" s="27"/>
      <c r="B5" s="28" t="s">
        <v>210</v>
      </c>
      <c r="C5" s="33"/>
      <c r="D5" s="30"/>
      <c r="E5" s="63"/>
      <c r="F5" s="63"/>
      <c r="G5" s="63"/>
      <c r="H5" s="63"/>
      <c r="I5" s="49"/>
      <c r="J5" s="50"/>
      <c r="K5" s="50"/>
      <c r="L5" s="50"/>
      <c r="M5" s="50"/>
      <c r="N5" s="51"/>
      <c r="O5" s="142"/>
      <c r="P5" s="143"/>
      <c r="Q5" s="143"/>
      <c r="R5" s="151"/>
      <c r="S5" s="5"/>
      <c r="T5" s="5"/>
      <c r="U5" s="5"/>
      <c r="V5" s="5"/>
      <c r="W5" s="5"/>
      <c r="X5" s="33"/>
      <c r="Y5" s="29"/>
      <c r="Z5" s="24"/>
      <c r="AA5" s="24"/>
      <c r="AB5" s="24"/>
      <c r="AC5" s="21"/>
      <c r="AD5" s="81"/>
      <c r="AE5" s="81"/>
      <c r="AF5" s="36"/>
      <c r="AG5" s="36"/>
      <c r="AH5" s="37"/>
      <c r="AI5" s="81"/>
      <c r="AJ5" s="37"/>
      <c r="AN5" s="25"/>
      <c r="AO5" s="25"/>
      <c r="AP5" s="25"/>
      <c r="AQ5" s="112"/>
      <c r="AR5" s="130"/>
      <c r="AS5" s="115"/>
      <c r="AT5" s="127"/>
      <c r="AU5" s="130"/>
      <c r="AV5" s="15"/>
    </row>
    <row r="6" spans="1:48" ht="12">
      <c r="A6" s="17">
        <v>132</v>
      </c>
      <c r="B6" s="19" t="s">
        <v>146</v>
      </c>
      <c r="C6" s="34">
        <v>298.2</v>
      </c>
      <c r="D6" s="66">
        <v>9.42</v>
      </c>
      <c r="E6" s="65">
        <v>8.63</v>
      </c>
      <c r="F6" s="65">
        <v>2.57</v>
      </c>
      <c r="G6" s="65">
        <v>1.77</v>
      </c>
      <c r="H6" s="65">
        <v>9.42</v>
      </c>
      <c r="I6" s="70">
        <v>6.51</v>
      </c>
      <c r="J6" s="67">
        <v>1.38</v>
      </c>
      <c r="K6" s="67">
        <v>0.3</v>
      </c>
      <c r="L6" s="67">
        <v>1.02</v>
      </c>
      <c r="M6" s="67">
        <v>0.1</v>
      </c>
      <c r="N6" s="71">
        <v>0.1</v>
      </c>
      <c r="O6" s="146">
        <v>2483</v>
      </c>
      <c r="P6" s="147">
        <v>2018</v>
      </c>
      <c r="Q6" s="147">
        <v>464</v>
      </c>
      <c r="R6" s="136">
        <v>5.02</v>
      </c>
      <c r="S6" s="5">
        <v>2.3</v>
      </c>
      <c r="T6" s="5">
        <v>0.29</v>
      </c>
      <c r="U6" s="5">
        <v>1.78</v>
      </c>
      <c r="V6" s="5">
        <v>0.55</v>
      </c>
      <c r="W6" s="5">
        <v>0.1</v>
      </c>
      <c r="X6" s="136">
        <f>R6-D6</f>
        <v>-4.4</v>
      </c>
      <c r="Y6" s="66">
        <v>830.94</v>
      </c>
      <c r="Z6" s="67">
        <v>351.05</v>
      </c>
      <c r="AA6" s="67">
        <v>122.15</v>
      </c>
      <c r="AB6" s="67">
        <v>357.74</v>
      </c>
      <c r="AC6" s="66">
        <v>15.63</v>
      </c>
      <c r="AD6" s="75">
        <v>0.58</v>
      </c>
      <c r="AE6" s="76">
        <v>0.78</v>
      </c>
      <c r="AF6" s="77">
        <v>1.81</v>
      </c>
      <c r="AG6" s="77">
        <v>-0.42</v>
      </c>
      <c r="AH6" s="82">
        <v>-0.08</v>
      </c>
      <c r="AI6" s="80">
        <v>0.87</v>
      </c>
      <c r="AJ6" s="78">
        <v>0.95</v>
      </c>
      <c r="AK6" s="102">
        <v>2573.06</v>
      </c>
      <c r="AL6" s="102">
        <v>765.73</v>
      </c>
      <c r="AM6" s="102">
        <v>529.04</v>
      </c>
      <c r="AN6" s="102">
        <v>2809.75</v>
      </c>
      <c r="AO6" s="105">
        <v>1496.43</v>
      </c>
      <c r="AP6" s="102">
        <v>-1313.32</v>
      </c>
      <c r="AQ6" s="110">
        <f>E6+F6</f>
        <v>11.200000000000001</v>
      </c>
      <c r="AR6" s="155">
        <f>AK6+AL6</f>
        <v>3338.79</v>
      </c>
      <c r="AS6" s="110">
        <f>F6-G6</f>
        <v>0.7999999999999998</v>
      </c>
      <c r="AT6" s="120">
        <f>AL6/AK6</f>
        <v>0.29759508134283696</v>
      </c>
      <c r="AU6" s="131">
        <f>I6/H6</f>
        <v>0.6910828025477707</v>
      </c>
      <c r="AV6" s="180">
        <f>Q6/O6</f>
        <v>0.18687072090213452</v>
      </c>
    </row>
    <row r="7" spans="1:48" ht="12.75" customHeight="1">
      <c r="A7" s="17">
        <v>143</v>
      </c>
      <c r="B7" s="19" t="s">
        <v>158</v>
      </c>
      <c r="C7" s="34">
        <v>82.7</v>
      </c>
      <c r="D7" s="66">
        <v>4.23</v>
      </c>
      <c r="E7" s="65">
        <v>4.6</v>
      </c>
      <c r="F7" s="65">
        <v>4.73</v>
      </c>
      <c r="G7" s="65">
        <v>5.11</v>
      </c>
      <c r="H7" s="65">
        <v>4.23</v>
      </c>
      <c r="I7" s="70">
        <v>2.31</v>
      </c>
      <c r="J7" s="67">
        <v>1.21</v>
      </c>
      <c r="K7" s="67">
        <v>0.09</v>
      </c>
      <c r="L7" s="67">
        <v>0.36</v>
      </c>
      <c r="M7" s="67">
        <v>0.04</v>
      </c>
      <c r="N7" s="71">
        <v>0.21</v>
      </c>
      <c r="O7" s="146">
        <v>1545</v>
      </c>
      <c r="P7" s="147">
        <v>728</v>
      </c>
      <c r="Q7" s="147">
        <v>816</v>
      </c>
      <c r="R7" s="136">
        <v>1.94</v>
      </c>
      <c r="S7" s="67">
        <v>1.01</v>
      </c>
      <c r="T7" s="67">
        <v>0.11</v>
      </c>
      <c r="U7" s="67">
        <v>0.53</v>
      </c>
      <c r="V7" s="67">
        <v>0.08</v>
      </c>
      <c r="W7" s="5">
        <v>0.21</v>
      </c>
      <c r="X7" s="136">
        <f>R7-D7</f>
        <v>-2.2900000000000005</v>
      </c>
      <c r="Y7" s="66">
        <v>95.58</v>
      </c>
      <c r="Z7" s="67">
        <v>48.89</v>
      </c>
      <c r="AA7" s="67">
        <v>5.59</v>
      </c>
      <c r="AB7" s="67">
        <v>41.1</v>
      </c>
      <c r="AC7" s="66">
        <v>30.32</v>
      </c>
      <c r="AD7" s="75">
        <v>0.13</v>
      </c>
      <c r="AE7" s="76">
        <v>0.47</v>
      </c>
      <c r="AF7" s="77">
        <v>0.65</v>
      </c>
      <c r="AG7" s="77">
        <v>0.02</v>
      </c>
      <c r="AH7" s="82">
        <v>0.14</v>
      </c>
      <c r="AI7" s="80" t="s">
        <v>13</v>
      </c>
      <c r="AJ7" s="78">
        <v>0.94</v>
      </c>
      <c r="AK7" s="102">
        <v>380.76</v>
      </c>
      <c r="AL7" s="102">
        <v>390.95</v>
      </c>
      <c r="AM7" s="102">
        <v>422.25</v>
      </c>
      <c r="AN7" s="102">
        <v>349.47</v>
      </c>
      <c r="AO7" s="105">
        <v>160.47</v>
      </c>
      <c r="AP7" s="102">
        <v>-189</v>
      </c>
      <c r="AQ7" s="110">
        <f>E7+F7</f>
        <v>9.33</v>
      </c>
      <c r="AR7" s="155">
        <f>AK7+AL7</f>
        <v>771.71</v>
      </c>
      <c r="AS7" s="110">
        <f>F7-G7</f>
        <v>-0.3799999999999999</v>
      </c>
      <c r="AT7" s="120">
        <f>AL7/AK7</f>
        <v>1.0267622649437966</v>
      </c>
      <c r="AU7" s="131">
        <f>I7/H7</f>
        <v>0.5460992907801419</v>
      </c>
      <c r="AV7" s="180">
        <f>Q7/O7</f>
        <v>0.5281553398058253</v>
      </c>
    </row>
    <row r="8" spans="1:48" ht="12">
      <c r="A8" s="17">
        <v>83</v>
      </c>
      <c r="B8" s="19" t="s">
        <v>102</v>
      </c>
      <c r="C8" s="34">
        <v>1323.3</v>
      </c>
      <c r="D8" s="66">
        <v>2.11</v>
      </c>
      <c r="E8" s="65">
        <v>1.98</v>
      </c>
      <c r="F8" s="65">
        <v>0.41</v>
      </c>
      <c r="G8" s="65">
        <v>0.28</v>
      </c>
      <c r="H8" s="65">
        <v>2.11</v>
      </c>
      <c r="I8" s="70">
        <v>1.13</v>
      </c>
      <c r="J8" s="67">
        <v>0.56</v>
      </c>
      <c r="K8" s="67">
        <v>0.15</v>
      </c>
      <c r="L8" s="67">
        <v>0.12</v>
      </c>
      <c r="M8" s="67">
        <v>0.07</v>
      </c>
      <c r="N8" s="71">
        <v>0.07</v>
      </c>
      <c r="O8" s="146">
        <v>702</v>
      </c>
      <c r="P8" s="147">
        <v>657</v>
      </c>
      <c r="Q8" s="147">
        <v>46</v>
      </c>
      <c r="R8" s="136">
        <v>0.86</v>
      </c>
      <c r="S8" s="5">
        <v>0.39</v>
      </c>
      <c r="T8" s="5">
        <v>0.15</v>
      </c>
      <c r="U8" s="5">
        <v>0.16</v>
      </c>
      <c r="V8" s="5">
        <v>0.08</v>
      </c>
      <c r="W8" s="5">
        <v>0.07</v>
      </c>
      <c r="X8" s="136">
        <f>R8-D8</f>
        <v>-1.25</v>
      </c>
      <c r="Y8" s="66">
        <v>1162.54</v>
      </c>
      <c r="Z8" s="67">
        <v>581.16</v>
      </c>
      <c r="AA8" s="67">
        <v>151.49</v>
      </c>
      <c r="AB8" s="67">
        <v>429.89</v>
      </c>
      <c r="AC8" s="66">
        <v>20.07</v>
      </c>
      <c r="AD8" s="75">
        <v>0.97</v>
      </c>
      <c r="AE8" s="76">
        <v>1.22</v>
      </c>
      <c r="AF8" s="77">
        <v>3.36</v>
      </c>
      <c r="AG8" s="77">
        <v>-0.22</v>
      </c>
      <c r="AH8" s="82">
        <v>0.54</v>
      </c>
      <c r="AI8" s="80">
        <v>0.53</v>
      </c>
      <c r="AJ8" s="78">
        <v>0.78</v>
      </c>
      <c r="AK8" s="102">
        <v>2621.33</v>
      </c>
      <c r="AL8" s="102">
        <v>540.7</v>
      </c>
      <c r="AM8" s="102">
        <v>375.22</v>
      </c>
      <c r="AN8" s="102">
        <v>2786.81</v>
      </c>
      <c r="AO8" s="106">
        <v>1132.68</v>
      </c>
      <c r="AP8" s="103">
        <v>-1654.13</v>
      </c>
      <c r="AQ8" s="110">
        <f>E8+F8</f>
        <v>2.39</v>
      </c>
      <c r="AR8" s="155">
        <f>AK8+AL8</f>
        <v>3162.0299999999997</v>
      </c>
      <c r="AS8" s="110">
        <f>F8-G8</f>
        <v>0.12999999999999995</v>
      </c>
      <c r="AT8" s="120">
        <f>AL8/AK8</f>
        <v>0.20626933655815943</v>
      </c>
      <c r="AU8" s="131">
        <f>I8/H8</f>
        <v>0.5355450236966824</v>
      </c>
      <c r="AV8" s="180">
        <f>Q8/O8</f>
        <v>0.06552706552706553</v>
      </c>
    </row>
    <row r="9" spans="1:48" ht="12">
      <c r="A9" s="17">
        <v>131</v>
      </c>
      <c r="B9" s="19" t="s">
        <v>145</v>
      </c>
      <c r="C9" s="34">
        <v>32.3</v>
      </c>
      <c r="D9" s="66">
        <v>7.07</v>
      </c>
      <c r="E9" s="65">
        <v>12.13</v>
      </c>
      <c r="F9" s="65">
        <v>4.8</v>
      </c>
      <c r="G9" s="65">
        <v>9.86</v>
      </c>
      <c r="H9" s="65">
        <v>7.07</v>
      </c>
      <c r="I9" s="70">
        <v>3.44</v>
      </c>
      <c r="J9" s="67">
        <v>1.83</v>
      </c>
      <c r="K9" s="67">
        <v>0.5</v>
      </c>
      <c r="L9" s="67">
        <v>1</v>
      </c>
      <c r="M9" s="67">
        <v>0.21</v>
      </c>
      <c r="N9" s="71">
        <v>0.09</v>
      </c>
      <c r="O9" s="146">
        <v>2049</v>
      </c>
      <c r="P9" s="147">
        <v>1631</v>
      </c>
      <c r="Q9" s="147">
        <v>418</v>
      </c>
      <c r="R9" s="136">
        <v>20.05</v>
      </c>
      <c r="S9" s="5">
        <v>4.89</v>
      </c>
      <c r="T9" s="5">
        <v>1.8</v>
      </c>
      <c r="U9" s="5">
        <v>9.3</v>
      </c>
      <c r="V9" s="5">
        <v>3.96</v>
      </c>
      <c r="W9" s="5">
        <v>0.09</v>
      </c>
      <c r="X9" s="136">
        <f>R9-D9</f>
        <v>12.98</v>
      </c>
      <c r="Y9" s="66">
        <v>124.85</v>
      </c>
      <c r="Z9" s="67">
        <v>79.31</v>
      </c>
      <c r="AA9" s="67">
        <v>3.25</v>
      </c>
      <c r="AB9" s="67">
        <v>42.29</v>
      </c>
      <c r="AC9" s="66">
        <v>1.57</v>
      </c>
      <c r="AD9" s="75">
        <v>0.76</v>
      </c>
      <c r="AE9" s="76">
        <v>0.34</v>
      </c>
      <c r="AF9" s="77">
        <v>1.36</v>
      </c>
      <c r="AG9" s="77">
        <v>-0.4</v>
      </c>
      <c r="AH9" s="82">
        <v>0.05</v>
      </c>
      <c r="AI9" s="80">
        <v>0.87</v>
      </c>
      <c r="AJ9" s="78">
        <v>0.96</v>
      </c>
      <c r="AK9" s="102">
        <v>391.34</v>
      </c>
      <c r="AL9" s="102">
        <v>154.79</v>
      </c>
      <c r="AM9" s="102">
        <v>318.05</v>
      </c>
      <c r="AN9" s="102">
        <v>228.08</v>
      </c>
      <c r="AO9" s="105">
        <v>646.87</v>
      </c>
      <c r="AP9" s="102">
        <v>418.79</v>
      </c>
      <c r="AQ9" s="110">
        <f>E9+F9</f>
        <v>16.93</v>
      </c>
      <c r="AR9" s="155">
        <f>AK9+AL9</f>
        <v>546.13</v>
      </c>
      <c r="AS9" s="110">
        <f>F9-G9</f>
        <v>-5.06</v>
      </c>
      <c r="AT9" s="120">
        <f>AL9/AK9</f>
        <v>0.39553840650074107</v>
      </c>
      <c r="AU9" s="131">
        <f>I9/H9</f>
        <v>0.48656294200848654</v>
      </c>
      <c r="AV9" s="180">
        <f>Q9/O9</f>
        <v>0.20400195217179112</v>
      </c>
    </row>
    <row r="10" spans="1:48" ht="12">
      <c r="A10" s="17">
        <v>169</v>
      </c>
      <c r="B10" s="19" t="s">
        <v>182</v>
      </c>
      <c r="C10" s="34">
        <v>143.2</v>
      </c>
      <c r="D10" s="66">
        <v>3.75</v>
      </c>
      <c r="E10" s="65">
        <v>4.89</v>
      </c>
      <c r="F10" s="65">
        <v>0.68</v>
      </c>
      <c r="G10" s="65">
        <v>1.82</v>
      </c>
      <c r="H10" s="65">
        <v>3.75</v>
      </c>
      <c r="I10" s="70">
        <v>2.24</v>
      </c>
      <c r="J10" s="67">
        <v>0.92</v>
      </c>
      <c r="K10" s="67">
        <v>0.03</v>
      </c>
      <c r="L10" s="67">
        <v>0.34</v>
      </c>
      <c r="M10" s="67">
        <v>0.15</v>
      </c>
      <c r="N10" s="71">
        <v>0.06</v>
      </c>
      <c r="O10" s="146">
        <v>1858</v>
      </c>
      <c r="P10" s="147">
        <v>1569</v>
      </c>
      <c r="Q10" s="147">
        <v>289</v>
      </c>
      <c r="R10" s="136">
        <v>8.11</v>
      </c>
      <c r="S10" s="67">
        <v>1.66</v>
      </c>
      <c r="T10" s="67">
        <v>0.67</v>
      </c>
      <c r="U10" s="67">
        <v>4.56</v>
      </c>
      <c r="V10" s="67">
        <v>1.16</v>
      </c>
      <c r="W10" s="5">
        <v>0.06</v>
      </c>
      <c r="X10" s="136">
        <f>R10-D10</f>
        <v>4.359999999999999</v>
      </c>
      <c r="Y10" s="66">
        <v>280.89</v>
      </c>
      <c r="Z10" s="67">
        <v>204.73</v>
      </c>
      <c r="AA10" s="67">
        <v>5.5</v>
      </c>
      <c r="AB10" s="67">
        <v>70.66</v>
      </c>
      <c r="AC10" s="66">
        <v>1.69</v>
      </c>
      <c r="AD10" s="75" t="s">
        <v>13</v>
      </c>
      <c r="AE10" s="76" t="s">
        <v>13</v>
      </c>
      <c r="AF10" s="77" t="s">
        <v>13</v>
      </c>
      <c r="AG10" s="77" t="s">
        <v>13</v>
      </c>
      <c r="AH10" s="82" t="s">
        <v>13</v>
      </c>
      <c r="AI10" s="80" t="s">
        <v>13</v>
      </c>
      <c r="AJ10" s="78">
        <v>0.8</v>
      </c>
      <c r="AK10" s="102">
        <v>699.6</v>
      </c>
      <c r="AL10" s="102">
        <v>97.13</v>
      </c>
      <c r="AM10" s="102">
        <v>260.34</v>
      </c>
      <c r="AN10" s="102">
        <v>536.39</v>
      </c>
      <c r="AO10" s="105">
        <v>1161.85</v>
      </c>
      <c r="AP10" s="102">
        <v>625.46</v>
      </c>
      <c r="AQ10" s="110">
        <f>E10+F10</f>
        <v>5.569999999999999</v>
      </c>
      <c r="AR10" s="155">
        <f>AK10+AL10</f>
        <v>796.73</v>
      </c>
      <c r="AS10" s="110">
        <f>F10-G10</f>
        <v>-1.1400000000000001</v>
      </c>
      <c r="AT10" s="120">
        <f>AL10/AK10</f>
        <v>0.13883647798742138</v>
      </c>
      <c r="AU10" s="131">
        <f>I10/H10</f>
        <v>0.5973333333333334</v>
      </c>
      <c r="AV10" s="180">
        <f>Q10/O10</f>
        <v>0.15554359526372444</v>
      </c>
    </row>
    <row r="11" spans="1:48" ht="12">
      <c r="A11" s="17">
        <v>108</v>
      </c>
      <c r="B11" s="19" t="s">
        <v>124</v>
      </c>
      <c r="C11" s="34">
        <v>186.4</v>
      </c>
      <c r="D11" s="66">
        <v>2.36</v>
      </c>
      <c r="E11" s="65">
        <v>3.32</v>
      </c>
      <c r="F11" s="65">
        <v>0.3</v>
      </c>
      <c r="G11" s="65">
        <v>1.26</v>
      </c>
      <c r="H11" s="65">
        <v>2.36</v>
      </c>
      <c r="I11" s="70">
        <v>0.04</v>
      </c>
      <c r="J11" s="67">
        <v>0.61</v>
      </c>
      <c r="K11" s="67">
        <v>1.11</v>
      </c>
      <c r="L11" s="67">
        <v>0.49</v>
      </c>
      <c r="M11" s="67">
        <v>0.02</v>
      </c>
      <c r="N11" s="71">
        <v>0.08</v>
      </c>
      <c r="O11" s="146">
        <v>1381</v>
      </c>
      <c r="P11" s="147">
        <v>1276</v>
      </c>
      <c r="Q11" s="147">
        <v>106</v>
      </c>
      <c r="R11" s="136">
        <v>7.26</v>
      </c>
      <c r="S11" s="52">
        <v>0.9</v>
      </c>
      <c r="T11" s="52">
        <v>1.15</v>
      </c>
      <c r="U11" s="52">
        <v>4.96</v>
      </c>
      <c r="V11" s="52">
        <v>0.18</v>
      </c>
      <c r="W11" s="52">
        <v>0.08</v>
      </c>
      <c r="X11" s="136">
        <f>R11-D11</f>
        <v>4.9</v>
      </c>
      <c r="Y11" s="66">
        <v>308.55</v>
      </c>
      <c r="Z11" s="67">
        <v>250.12</v>
      </c>
      <c r="AA11" s="67">
        <v>6.18</v>
      </c>
      <c r="AB11" s="67">
        <v>52.25</v>
      </c>
      <c r="AC11" s="66">
        <v>0.71</v>
      </c>
      <c r="AD11" s="75">
        <v>1.49</v>
      </c>
      <c r="AE11" s="76">
        <v>-0.05</v>
      </c>
      <c r="AF11" s="77">
        <v>1.35</v>
      </c>
      <c r="AG11" s="77">
        <v>-0.59</v>
      </c>
      <c r="AH11" s="82">
        <v>0.01</v>
      </c>
      <c r="AI11" s="80">
        <v>0.65</v>
      </c>
      <c r="AJ11" s="78">
        <v>0.8</v>
      </c>
      <c r="AK11" s="102">
        <v>619.47</v>
      </c>
      <c r="AL11" s="102">
        <v>55.42</v>
      </c>
      <c r="AM11" s="102">
        <v>235.68</v>
      </c>
      <c r="AN11" s="102">
        <v>439.21</v>
      </c>
      <c r="AO11" s="105">
        <v>1353.78</v>
      </c>
      <c r="AP11" s="102">
        <v>914.57</v>
      </c>
      <c r="AQ11" s="110">
        <f>E11+F11</f>
        <v>3.6199999999999997</v>
      </c>
      <c r="AR11" s="155">
        <f>AK11+AL11</f>
        <v>674.89</v>
      </c>
      <c r="AS11" s="110">
        <f>F11-G11</f>
        <v>-0.96</v>
      </c>
      <c r="AT11" s="120">
        <f>AL11/AK11</f>
        <v>0.08946357370009847</v>
      </c>
      <c r="AU11" s="131">
        <f>I11/H11</f>
        <v>0.01694915254237288</v>
      </c>
      <c r="AV11" s="180">
        <f>Q11/O11</f>
        <v>0.07675597393193338</v>
      </c>
    </row>
    <row r="12" spans="1:48" ht="12">
      <c r="A12" s="17">
        <v>142</v>
      </c>
      <c r="B12" s="19" t="s">
        <v>157</v>
      </c>
      <c r="C12" s="34">
        <v>60.5</v>
      </c>
      <c r="D12" s="66">
        <v>4.93</v>
      </c>
      <c r="E12" s="65">
        <v>4.53</v>
      </c>
      <c r="F12" s="65">
        <v>3.99</v>
      </c>
      <c r="G12" s="65">
        <v>3.59</v>
      </c>
      <c r="H12" s="65">
        <v>4.93</v>
      </c>
      <c r="I12" s="70">
        <v>2.52</v>
      </c>
      <c r="J12" s="67">
        <v>1.28</v>
      </c>
      <c r="K12" s="67">
        <v>0.32</v>
      </c>
      <c r="L12" s="67">
        <v>0.39</v>
      </c>
      <c r="M12" s="67">
        <v>0.17</v>
      </c>
      <c r="N12" s="71">
        <v>0.25</v>
      </c>
      <c r="O12" s="146">
        <v>1875</v>
      </c>
      <c r="P12" s="147">
        <v>1176</v>
      </c>
      <c r="Q12" s="147">
        <v>699</v>
      </c>
      <c r="R12" s="136">
        <v>3.05</v>
      </c>
      <c r="S12" s="67">
        <v>1.55</v>
      </c>
      <c r="T12" s="67">
        <v>0.34</v>
      </c>
      <c r="U12" s="67">
        <v>0.73</v>
      </c>
      <c r="V12" s="67">
        <v>0.17</v>
      </c>
      <c r="W12" s="5">
        <v>0.25</v>
      </c>
      <c r="X12" s="136">
        <f>R12-D12</f>
        <v>-1.88</v>
      </c>
      <c r="Y12" s="66">
        <v>118.02</v>
      </c>
      <c r="Z12" s="67">
        <v>80.23</v>
      </c>
      <c r="AA12" s="67">
        <v>2.24</v>
      </c>
      <c r="AB12" s="67">
        <v>35.55</v>
      </c>
      <c r="AC12" s="66">
        <v>18.55</v>
      </c>
      <c r="AD12" s="75">
        <v>0.31</v>
      </c>
      <c r="AE12" s="76">
        <v>0.41</v>
      </c>
      <c r="AF12" s="77">
        <v>0.85</v>
      </c>
      <c r="AG12" s="77">
        <v>-0.11</v>
      </c>
      <c r="AH12" s="82">
        <v>0.16</v>
      </c>
      <c r="AI12" s="80">
        <v>0.86</v>
      </c>
      <c r="AJ12" s="78">
        <v>0.95</v>
      </c>
      <c r="AK12" s="102">
        <v>273.82</v>
      </c>
      <c r="AL12" s="102">
        <v>241.18</v>
      </c>
      <c r="AM12" s="102">
        <v>216.93</v>
      </c>
      <c r="AN12" s="102">
        <v>298.07</v>
      </c>
      <c r="AO12" s="105">
        <v>184.42</v>
      </c>
      <c r="AP12" s="102">
        <v>-113.65</v>
      </c>
      <c r="AQ12" s="110">
        <f>E12+F12</f>
        <v>8.52</v>
      </c>
      <c r="AR12" s="155">
        <f>AK12+AL12</f>
        <v>515</v>
      </c>
      <c r="AS12" s="110">
        <f>F12-G12</f>
        <v>0.40000000000000036</v>
      </c>
      <c r="AT12" s="120">
        <f>AL12/AK12</f>
        <v>0.880797604265576</v>
      </c>
      <c r="AU12" s="131">
        <f>I12/H12</f>
        <v>0.5111561866125761</v>
      </c>
      <c r="AV12" s="180">
        <f>Q12/O12</f>
        <v>0.3728</v>
      </c>
    </row>
    <row r="13" spans="1:48" ht="12">
      <c r="A13" s="17">
        <v>151</v>
      </c>
      <c r="B13" s="19" t="s">
        <v>165</v>
      </c>
      <c r="C13" s="34">
        <v>16.3</v>
      </c>
      <c r="D13" s="66">
        <v>4.06</v>
      </c>
      <c r="E13" s="65">
        <v>4.25</v>
      </c>
      <c r="F13" s="65">
        <v>11.74</v>
      </c>
      <c r="G13" s="65">
        <v>11.95</v>
      </c>
      <c r="H13" s="65">
        <v>4.06</v>
      </c>
      <c r="I13" s="70">
        <v>2.29</v>
      </c>
      <c r="J13" s="67">
        <v>1.22</v>
      </c>
      <c r="K13" s="67">
        <v>-0.03</v>
      </c>
      <c r="L13" s="67">
        <v>0.36</v>
      </c>
      <c r="M13" s="67">
        <v>0</v>
      </c>
      <c r="N13" s="71">
        <v>0.18</v>
      </c>
      <c r="O13" s="146">
        <v>1223</v>
      </c>
      <c r="P13" s="147">
        <v>220</v>
      </c>
      <c r="Q13" s="147">
        <v>1003</v>
      </c>
      <c r="R13" s="136">
        <v>1.13</v>
      </c>
      <c r="S13" s="67">
        <v>0.31</v>
      </c>
      <c r="T13" s="67">
        <v>0.08</v>
      </c>
      <c r="U13" s="67">
        <v>0.08</v>
      </c>
      <c r="V13" s="67">
        <v>0.48</v>
      </c>
      <c r="W13" s="5">
        <v>0.18</v>
      </c>
      <c r="X13" s="136">
        <f>R13-D13</f>
        <v>-2.9299999999999997</v>
      </c>
      <c r="Y13" s="66">
        <v>9.29</v>
      </c>
      <c r="Z13" s="67">
        <v>1.39</v>
      </c>
      <c r="AA13" s="67">
        <v>1.62</v>
      </c>
      <c r="AB13" s="67">
        <v>6.28</v>
      </c>
      <c r="AC13" s="66">
        <v>8.68</v>
      </c>
      <c r="AD13" s="75">
        <v>0.4</v>
      </c>
      <c r="AE13" s="76">
        <v>0.54</v>
      </c>
      <c r="AF13" s="77">
        <v>1.16</v>
      </c>
      <c r="AG13" s="77">
        <v>-0.27</v>
      </c>
      <c r="AH13" s="82">
        <v>0.02</v>
      </c>
      <c r="AI13" s="80">
        <v>0.87</v>
      </c>
      <c r="AJ13" s="78">
        <v>0.95</v>
      </c>
      <c r="AK13" s="102">
        <v>69.19</v>
      </c>
      <c r="AL13" s="102">
        <v>191.35</v>
      </c>
      <c r="AM13" s="102">
        <v>194.85</v>
      </c>
      <c r="AN13" s="102">
        <v>66.18</v>
      </c>
      <c r="AO13" s="105">
        <v>18.42</v>
      </c>
      <c r="AP13" s="102">
        <v>-47.76</v>
      </c>
      <c r="AQ13" s="110">
        <f>E13+F13</f>
        <v>15.99</v>
      </c>
      <c r="AR13" s="155">
        <f>AK13+AL13</f>
        <v>260.53999999999996</v>
      </c>
      <c r="AS13" s="110">
        <f>F13-G13</f>
        <v>-0.20999999999999908</v>
      </c>
      <c r="AT13" s="120">
        <f>AL13/AK13</f>
        <v>2.765573059690707</v>
      </c>
      <c r="AU13" s="131">
        <f>I13/H13</f>
        <v>0.5640394088669951</v>
      </c>
      <c r="AV13" s="180">
        <f>Q13/O13</f>
        <v>0.8201144726083401</v>
      </c>
    </row>
    <row r="14" spans="1:48" ht="12" customHeight="1">
      <c r="A14" s="100">
        <v>135</v>
      </c>
      <c r="B14" s="18" t="s">
        <v>255</v>
      </c>
      <c r="C14" s="22">
        <v>10.4</v>
      </c>
      <c r="D14" s="64">
        <v>5.13</v>
      </c>
      <c r="E14" s="99">
        <v>4.57</v>
      </c>
      <c r="F14" s="99">
        <v>18.75</v>
      </c>
      <c r="G14" s="99">
        <v>18.19</v>
      </c>
      <c r="H14" s="99">
        <v>5.13</v>
      </c>
      <c r="I14" s="68">
        <v>2.51</v>
      </c>
      <c r="J14" s="63">
        <v>1.44</v>
      </c>
      <c r="K14" s="63">
        <v>0.18</v>
      </c>
      <c r="L14" s="63">
        <v>0.6</v>
      </c>
      <c r="M14" s="63">
        <v>0.03</v>
      </c>
      <c r="N14" s="69">
        <v>0.38</v>
      </c>
      <c r="O14" s="144">
        <v>1802</v>
      </c>
      <c r="P14" s="145">
        <v>353</v>
      </c>
      <c r="Q14" s="145">
        <v>1449</v>
      </c>
      <c r="R14" s="135">
        <v>1.13</v>
      </c>
      <c r="S14" s="63">
        <v>0.4</v>
      </c>
      <c r="T14" s="63">
        <v>0.12</v>
      </c>
      <c r="U14" s="63">
        <v>0.23</v>
      </c>
      <c r="V14" s="63">
        <v>0</v>
      </c>
      <c r="W14" s="152">
        <v>0.38</v>
      </c>
      <c r="X14" s="135">
        <f>R14-D14</f>
        <v>-4</v>
      </c>
      <c r="Y14" s="64">
        <v>14.36</v>
      </c>
      <c r="Z14" s="63">
        <v>5.48</v>
      </c>
      <c r="AA14" s="63">
        <v>0.07</v>
      </c>
      <c r="AB14" s="63">
        <v>8.81</v>
      </c>
      <c r="AC14" s="64">
        <v>41.49</v>
      </c>
      <c r="AD14" s="84">
        <v>0.13</v>
      </c>
      <c r="AE14" s="85">
        <v>0.67</v>
      </c>
      <c r="AF14" s="86">
        <v>0.88</v>
      </c>
      <c r="AG14" s="86">
        <v>-0.17</v>
      </c>
      <c r="AH14" s="87">
        <v>-0.07</v>
      </c>
      <c r="AI14" s="88">
        <v>0.85</v>
      </c>
      <c r="AJ14" s="89">
        <v>0.95</v>
      </c>
      <c r="AK14" s="104">
        <v>47.65</v>
      </c>
      <c r="AL14" s="104">
        <v>195.39</v>
      </c>
      <c r="AM14" s="104">
        <v>189.56</v>
      </c>
      <c r="AN14" s="104">
        <v>53.48</v>
      </c>
      <c r="AO14" s="90">
        <v>11.74</v>
      </c>
      <c r="AP14" s="104">
        <v>-41.64</v>
      </c>
      <c r="AQ14" s="116">
        <f>E14+F14</f>
        <v>23.32</v>
      </c>
      <c r="AR14" s="155">
        <f>AK14+AL14</f>
        <v>243.04</v>
      </c>
      <c r="AS14" s="116">
        <f>F14-G14</f>
        <v>0.5599999999999987</v>
      </c>
      <c r="AT14" s="128">
        <f>AL14/AK14</f>
        <v>4.100524658971668</v>
      </c>
      <c r="AU14" s="131">
        <f>I14/H14</f>
        <v>0.48927875243664715</v>
      </c>
      <c r="AV14" s="180">
        <f>Q14/O14</f>
        <v>0.8041065482796892</v>
      </c>
    </row>
    <row r="15" spans="1:48" ht="12">
      <c r="A15" s="17">
        <v>86</v>
      </c>
      <c r="B15" s="19" t="s">
        <v>104</v>
      </c>
      <c r="C15" s="34">
        <v>222.8</v>
      </c>
      <c r="D15" s="66">
        <v>0.95</v>
      </c>
      <c r="E15" s="65">
        <v>1.44</v>
      </c>
      <c r="F15" s="65">
        <v>0.27</v>
      </c>
      <c r="G15" s="65">
        <v>0.77</v>
      </c>
      <c r="H15" s="65">
        <v>0.95</v>
      </c>
      <c r="I15" s="70">
        <v>0.09</v>
      </c>
      <c r="J15" s="67">
        <v>0.5</v>
      </c>
      <c r="K15" s="67">
        <v>0</v>
      </c>
      <c r="L15" s="67">
        <v>0.12</v>
      </c>
      <c r="M15" s="67">
        <v>0.16</v>
      </c>
      <c r="N15" s="71">
        <v>0.08</v>
      </c>
      <c r="O15" s="146">
        <v>1317</v>
      </c>
      <c r="P15" s="147">
        <v>1182</v>
      </c>
      <c r="Q15" s="147">
        <v>135</v>
      </c>
      <c r="R15" s="136">
        <v>1.39</v>
      </c>
      <c r="S15" s="5">
        <v>0.56</v>
      </c>
      <c r="T15" s="5">
        <v>0.07</v>
      </c>
      <c r="U15" s="5">
        <v>0.22</v>
      </c>
      <c r="V15" s="5">
        <v>0.46</v>
      </c>
      <c r="W15" s="5">
        <v>0.08</v>
      </c>
      <c r="X15" s="136">
        <f>R15-D15</f>
        <v>0.43999999999999995</v>
      </c>
      <c r="Y15" s="66">
        <v>319.42</v>
      </c>
      <c r="Z15" s="67">
        <v>237.68</v>
      </c>
      <c r="AA15" s="67">
        <v>21.17</v>
      </c>
      <c r="AB15" s="67">
        <v>60.57</v>
      </c>
      <c r="AC15" s="66">
        <v>2.88</v>
      </c>
      <c r="AD15" s="75">
        <v>1.27</v>
      </c>
      <c r="AE15" s="76">
        <v>-0.37</v>
      </c>
      <c r="AF15" s="77">
        <v>0.44</v>
      </c>
      <c r="AG15" s="77">
        <v>-0.48</v>
      </c>
      <c r="AH15" s="82">
        <v>0.19</v>
      </c>
      <c r="AI15" s="80">
        <v>0.47</v>
      </c>
      <c r="AJ15" s="78">
        <v>0.73</v>
      </c>
      <c r="AK15" s="102">
        <v>321.35</v>
      </c>
      <c r="AL15" s="102">
        <v>60.55</v>
      </c>
      <c r="AM15" s="102">
        <v>170.61</v>
      </c>
      <c r="AN15" s="102">
        <v>211.29</v>
      </c>
      <c r="AO15" s="106">
        <v>310.13</v>
      </c>
      <c r="AP15" s="103">
        <v>98.84</v>
      </c>
      <c r="AQ15" s="110">
        <f>E15+F15</f>
        <v>1.71</v>
      </c>
      <c r="AR15" s="155">
        <f>AK15+AL15</f>
        <v>381.90000000000003</v>
      </c>
      <c r="AS15" s="110">
        <f>F15-G15</f>
        <v>-0.5</v>
      </c>
      <c r="AT15" s="120">
        <f>AL15/AK15</f>
        <v>0.18842383693791814</v>
      </c>
      <c r="AU15" s="131">
        <f>I15/H15</f>
        <v>0.09473684210526316</v>
      </c>
      <c r="AV15" s="180">
        <f>Q15/O15</f>
        <v>0.10250569476082004</v>
      </c>
    </row>
    <row r="16" spans="1:48" ht="12">
      <c r="A16" s="17">
        <v>147</v>
      </c>
      <c r="B16" s="19" t="s">
        <v>162</v>
      </c>
      <c r="C16" s="34">
        <v>58.1</v>
      </c>
      <c r="D16" s="66">
        <v>4.76</v>
      </c>
      <c r="E16" s="65">
        <v>3.38</v>
      </c>
      <c r="F16" s="65">
        <v>4.16</v>
      </c>
      <c r="G16" s="65">
        <v>2.77</v>
      </c>
      <c r="H16" s="65">
        <v>4.76</v>
      </c>
      <c r="I16" s="70">
        <v>2.77</v>
      </c>
      <c r="J16" s="67">
        <v>1.19</v>
      </c>
      <c r="K16" s="67">
        <v>0.22</v>
      </c>
      <c r="L16" s="67">
        <v>0.43</v>
      </c>
      <c r="M16" s="67">
        <v>0.06</v>
      </c>
      <c r="N16" s="71">
        <v>0.1</v>
      </c>
      <c r="O16" s="146">
        <v>2332</v>
      </c>
      <c r="P16" s="147">
        <v>1142</v>
      </c>
      <c r="Q16" s="147">
        <v>1190</v>
      </c>
      <c r="R16" s="136">
        <v>1.23</v>
      </c>
      <c r="S16" s="67">
        <v>0.7</v>
      </c>
      <c r="T16" s="67">
        <v>0.14</v>
      </c>
      <c r="U16" s="67">
        <v>0.22</v>
      </c>
      <c r="V16" s="67">
        <v>0.06</v>
      </c>
      <c r="W16" s="5">
        <v>0.1</v>
      </c>
      <c r="X16" s="136">
        <f>R16-D16</f>
        <v>-3.53</v>
      </c>
      <c r="Y16" s="66">
        <v>91.87</v>
      </c>
      <c r="Z16" s="67">
        <v>48.17</v>
      </c>
      <c r="AA16" s="67">
        <v>12</v>
      </c>
      <c r="AB16" s="67">
        <v>31.7</v>
      </c>
      <c r="AC16" s="66">
        <v>22.85</v>
      </c>
      <c r="AD16" s="75">
        <v>0.15</v>
      </c>
      <c r="AE16" s="76">
        <v>1.26</v>
      </c>
      <c r="AF16" s="77">
        <v>1.6</v>
      </c>
      <c r="AG16" s="77">
        <v>-0.09</v>
      </c>
      <c r="AH16" s="82">
        <v>0.04</v>
      </c>
      <c r="AI16" s="80">
        <v>0.85</v>
      </c>
      <c r="AJ16" s="78">
        <v>0.94</v>
      </c>
      <c r="AK16" s="102">
        <v>196.1</v>
      </c>
      <c r="AL16" s="102">
        <v>241.59</v>
      </c>
      <c r="AM16" s="102">
        <v>161.15</v>
      </c>
      <c r="AN16" s="102">
        <v>276.54</v>
      </c>
      <c r="AO16" s="105">
        <v>71.21</v>
      </c>
      <c r="AP16" s="102">
        <v>-205.33</v>
      </c>
      <c r="AQ16" s="110">
        <f>E16+F16</f>
        <v>7.54</v>
      </c>
      <c r="AR16" s="155">
        <f>AK16+AL16</f>
        <v>437.69</v>
      </c>
      <c r="AS16" s="110">
        <f>F16-G16</f>
        <v>1.3900000000000001</v>
      </c>
      <c r="AT16" s="120">
        <f>AL16/AK16</f>
        <v>1.2319734829168791</v>
      </c>
      <c r="AU16" s="131">
        <f>I16/H16</f>
        <v>0.5819327731092437</v>
      </c>
      <c r="AV16" s="180">
        <f>Q16/O16</f>
        <v>0.5102915951972555</v>
      </c>
    </row>
    <row r="17" spans="1:48" ht="12">
      <c r="A17" s="17">
        <v>87</v>
      </c>
      <c r="B17" s="19" t="s">
        <v>105</v>
      </c>
      <c r="C17" s="34">
        <v>128.1</v>
      </c>
      <c r="D17" s="66">
        <v>4.89</v>
      </c>
      <c r="E17" s="65">
        <v>3.29</v>
      </c>
      <c r="F17" s="65">
        <v>2.82</v>
      </c>
      <c r="G17" s="65">
        <v>1.22</v>
      </c>
      <c r="H17" s="65">
        <v>4.89</v>
      </c>
      <c r="I17" s="70">
        <v>3.68</v>
      </c>
      <c r="J17" s="67">
        <v>0.58</v>
      </c>
      <c r="K17" s="67">
        <v>0.04</v>
      </c>
      <c r="L17" s="67">
        <v>0.24</v>
      </c>
      <c r="M17" s="67">
        <v>0.28</v>
      </c>
      <c r="N17" s="71">
        <v>0.08</v>
      </c>
      <c r="O17" s="146">
        <v>1153</v>
      </c>
      <c r="P17" s="147">
        <v>409</v>
      </c>
      <c r="Q17" s="147">
        <v>743</v>
      </c>
      <c r="R17" s="136">
        <v>0.6</v>
      </c>
      <c r="S17" s="5">
        <v>0.16</v>
      </c>
      <c r="T17" s="5">
        <v>0</v>
      </c>
      <c r="U17" s="5">
        <v>0.27</v>
      </c>
      <c r="V17" s="5">
        <v>0.08</v>
      </c>
      <c r="W17" s="5">
        <v>0.08</v>
      </c>
      <c r="X17" s="136">
        <f>R17-D17</f>
        <v>-4.29</v>
      </c>
      <c r="Y17" s="66">
        <v>90.53</v>
      </c>
      <c r="Z17" s="67">
        <v>1.9</v>
      </c>
      <c r="AA17" s="67">
        <v>19.47</v>
      </c>
      <c r="AB17" s="67">
        <v>69.16</v>
      </c>
      <c r="AC17" s="66">
        <v>20.61</v>
      </c>
      <c r="AD17" s="75">
        <v>0.35</v>
      </c>
      <c r="AE17" s="76">
        <v>1.37</v>
      </c>
      <c r="AF17" s="77">
        <v>2.2</v>
      </c>
      <c r="AG17" s="77">
        <v>-0.4</v>
      </c>
      <c r="AH17" s="82">
        <v>-0.19</v>
      </c>
      <c r="AI17" s="80">
        <v>0.86</v>
      </c>
      <c r="AJ17" s="78">
        <v>0.95</v>
      </c>
      <c r="AK17" s="102">
        <v>421.84</v>
      </c>
      <c r="AL17" s="102">
        <v>360.92</v>
      </c>
      <c r="AM17" s="102">
        <v>156.17</v>
      </c>
      <c r="AN17" s="102">
        <v>626.58</v>
      </c>
      <c r="AO17" s="106">
        <v>77.2</v>
      </c>
      <c r="AP17" s="103">
        <v>-549.39</v>
      </c>
      <c r="AQ17" s="110">
        <f>E17+F17</f>
        <v>6.109999999999999</v>
      </c>
      <c r="AR17" s="155">
        <f>AK17+AL17</f>
        <v>782.76</v>
      </c>
      <c r="AS17" s="110">
        <f>F17-G17</f>
        <v>1.5999999999999999</v>
      </c>
      <c r="AT17" s="120">
        <f>AL17/AK17</f>
        <v>0.8555850559453823</v>
      </c>
      <c r="AU17" s="131">
        <f>I17/H17</f>
        <v>0.752556237218814</v>
      </c>
      <c r="AV17" s="180">
        <f>Q17/O17</f>
        <v>0.6444058976582827</v>
      </c>
    </row>
    <row r="18" spans="1:48" ht="12">
      <c r="A18" s="17">
        <v>89</v>
      </c>
      <c r="B18" s="19" t="s">
        <v>107</v>
      </c>
      <c r="C18" s="34">
        <v>47.8</v>
      </c>
      <c r="D18" s="66">
        <v>3.74</v>
      </c>
      <c r="E18" s="65">
        <v>3.38</v>
      </c>
      <c r="F18" s="65">
        <v>3.61</v>
      </c>
      <c r="G18" s="65">
        <v>3.25</v>
      </c>
      <c r="H18" s="65">
        <v>3.74</v>
      </c>
      <c r="I18" s="70">
        <v>2.47</v>
      </c>
      <c r="J18" s="67">
        <v>0.66</v>
      </c>
      <c r="K18" s="67">
        <v>0.04</v>
      </c>
      <c r="L18" s="67">
        <v>0.19</v>
      </c>
      <c r="M18" s="67">
        <v>0.31</v>
      </c>
      <c r="N18" s="71">
        <v>0.06</v>
      </c>
      <c r="O18" s="146">
        <v>1179</v>
      </c>
      <c r="P18" s="147">
        <v>449</v>
      </c>
      <c r="Q18" s="147">
        <v>730</v>
      </c>
      <c r="R18" s="136">
        <v>0.7</v>
      </c>
      <c r="S18" s="67">
        <v>0.16</v>
      </c>
      <c r="T18" s="67">
        <v>0</v>
      </c>
      <c r="U18" s="67">
        <v>0.07</v>
      </c>
      <c r="V18" s="67">
        <v>0.4</v>
      </c>
      <c r="W18" s="67">
        <v>0.06</v>
      </c>
      <c r="X18" s="136">
        <f>R18-D18</f>
        <v>-3.04</v>
      </c>
      <c r="Y18" s="66">
        <v>29.37</v>
      </c>
      <c r="Z18" s="67">
        <v>11.18</v>
      </c>
      <c r="AA18" s="67">
        <v>2.69</v>
      </c>
      <c r="AB18" s="67">
        <v>15.5</v>
      </c>
      <c r="AC18" s="66">
        <v>26.09</v>
      </c>
      <c r="AD18" s="75">
        <v>0.86</v>
      </c>
      <c r="AE18" s="76">
        <v>2.89</v>
      </c>
      <c r="AF18" s="77">
        <v>6.24</v>
      </c>
      <c r="AG18" s="77">
        <v>-0.45</v>
      </c>
      <c r="AH18" s="82">
        <v>0.02</v>
      </c>
      <c r="AI18" s="80">
        <v>0.71</v>
      </c>
      <c r="AJ18" s="78">
        <v>0.92</v>
      </c>
      <c r="AK18" s="102">
        <v>161.49</v>
      </c>
      <c r="AL18" s="102">
        <v>172.83</v>
      </c>
      <c r="AM18" s="102">
        <v>155.41</v>
      </c>
      <c r="AN18" s="102">
        <v>178.91</v>
      </c>
      <c r="AO18" s="106">
        <v>33.4</v>
      </c>
      <c r="AP18" s="103">
        <v>-145.51</v>
      </c>
      <c r="AQ18" s="110">
        <f>E18+F18</f>
        <v>6.99</v>
      </c>
      <c r="AR18" s="155">
        <f>AK18+AL18</f>
        <v>334.32000000000005</v>
      </c>
      <c r="AS18" s="110">
        <f>F18-G18</f>
        <v>0.3599999999999999</v>
      </c>
      <c r="AT18" s="120">
        <f>AL18/AK18</f>
        <v>1.0702210663198959</v>
      </c>
      <c r="AU18" s="131">
        <f>I18/H18</f>
        <v>0.660427807486631</v>
      </c>
      <c r="AV18" s="180">
        <f>Q18/O18</f>
        <v>0.6191687871077184</v>
      </c>
    </row>
    <row r="19" spans="1:48" ht="12">
      <c r="A19" s="17">
        <v>79</v>
      </c>
      <c r="B19" s="19" t="s">
        <v>98</v>
      </c>
      <c r="C19" s="34">
        <v>20.2</v>
      </c>
      <c r="D19" s="66">
        <v>7.71</v>
      </c>
      <c r="E19" s="65">
        <v>12.69</v>
      </c>
      <c r="F19" s="65">
        <v>2.58</v>
      </c>
      <c r="G19" s="65">
        <v>7.56</v>
      </c>
      <c r="H19" s="65">
        <v>7.71</v>
      </c>
      <c r="I19" s="70">
        <v>1.98</v>
      </c>
      <c r="J19" s="67">
        <v>1.93</v>
      </c>
      <c r="K19" s="67">
        <v>2.82</v>
      </c>
      <c r="L19" s="67">
        <v>0.94</v>
      </c>
      <c r="M19" s="67">
        <v>0.08</v>
      </c>
      <c r="N19" s="71">
        <v>0.06</v>
      </c>
      <c r="O19" s="146">
        <v>1393</v>
      </c>
      <c r="P19" s="147">
        <v>1141</v>
      </c>
      <c r="Q19" s="147">
        <v>252</v>
      </c>
      <c r="R19" s="136">
        <v>15.42</v>
      </c>
      <c r="S19" s="5">
        <v>5.47</v>
      </c>
      <c r="T19" s="5">
        <v>3.41</v>
      </c>
      <c r="U19" s="5">
        <v>2.22</v>
      </c>
      <c r="V19" s="5">
        <v>4.26</v>
      </c>
      <c r="W19" s="5">
        <v>0.06</v>
      </c>
      <c r="X19" s="136">
        <f>R19-D19</f>
        <v>7.71</v>
      </c>
      <c r="Y19" s="66">
        <v>95.5</v>
      </c>
      <c r="Z19" s="67">
        <v>75.29</v>
      </c>
      <c r="AA19" s="67">
        <v>7.41</v>
      </c>
      <c r="AB19" s="67">
        <v>12.79</v>
      </c>
      <c r="AC19" s="66">
        <v>4.11</v>
      </c>
      <c r="AD19" s="75">
        <v>0.92</v>
      </c>
      <c r="AE19" s="76">
        <v>-0.08</v>
      </c>
      <c r="AF19" s="77">
        <v>0.76</v>
      </c>
      <c r="AG19" s="77">
        <v>-0.4</v>
      </c>
      <c r="AH19" s="82">
        <v>0.15</v>
      </c>
      <c r="AI19" s="80">
        <v>0.85</v>
      </c>
      <c r="AJ19" s="78">
        <v>0.96</v>
      </c>
      <c r="AK19" s="102">
        <v>255.77</v>
      </c>
      <c r="AL19" s="102">
        <v>51.99</v>
      </c>
      <c r="AM19" s="102">
        <v>152.47</v>
      </c>
      <c r="AN19" s="102">
        <v>155.3</v>
      </c>
      <c r="AO19" s="106">
        <v>310.88</v>
      </c>
      <c r="AP19" s="103">
        <v>153.49</v>
      </c>
      <c r="AQ19" s="110">
        <f>E19+F19</f>
        <v>15.27</v>
      </c>
      <c r="AR19" s="155">
        <f>AK19+AL19</f>
        <v>307.76</v>
      </c>
      <c r="AS19" s="110">
        <f>F19-G19</f>
        <v>-4.9799999999999995</v>
      </c>
      <c r="AT19" s="120">
        <f>AL19/AK19</f>
        <v>0.20326856159831097</v>
      </c>
      <c r="AU19" s="131">
        <f>I19/H19</f>
        <v>0.25680933852140075</v>
      </c>
      <c r="AV19" s="180">
        <f>Q19/O19</f>
        <v>0.18090452261306533</v>
      </c>
    </row>
    <row r="20" spans="1:48" ht="12">
      <c r="A20" s="17">
        <v>159</v>
      </c>
      <c r="B20" s="19" t="s">
        <v>173</v>
      </c>
      <c r="C20" s="34">
        <v>59.9</v>
      </c>
      <c r="D20" s="66">
        <v>5.33</v>
      </c>
      <c r="E20" s="65">
        <v>3.67</v>
      </c>
      <c r="F20" s="65">
        <v>3.62</v>
      </c>
      <c r="G20" s="65">
        <v>1.96</v>
      </c>
      <c r="H20" s="65">
        <v>5.33</v>
      </c>
      <c r="I20" s="70">
        <v>3.51</v>
      </c>
      <c r="J20" s="67">
        <v>0.87</v>
      </c>
      <c r="K20" s="67">
        <v>0.21</v>
      </c>
      <c r="L20" s="67">
        <v>0.46</v>
      </c>
      <c r="M20" s="67">
        <v>0.08</v>
      </c>
      <c r="N20" s="71">
        <v>0.2</v>
      </c>
      <c r="O20" s="146">
        <v>1245</v>
      </c>
      <c r="P20" s="147">
        <v>369</v>
      </c>
      <c r="Q20" s="147">
        <v>876</v>
      </c>
      <c r="R20" s="136">
        <v>1.65</v>
      </c>
      <c r="S20" s="67">
        <v>0.64</v>
      </c>
      <c r="T20" s="67">
        <v>0.17</v>
      </c>
      <c r="U20" s="67">
        <v>0.09</v>
      </c>
      <c r="V20" s="67">
        <v>0.55</v>
      </c>
      <c r="W20" s="5">
        <v>0.2</v>
      </c>
      <c r="X20" s="136">
        <f>R20-D20</f>
        <v>-3.68</v>
      </c>
      <c r="Y20" s="66">
        <v>26.63</v>
      </c>
      <c r="Z20" s="67">
        <v>16</v>
      </c>
      <c r="AA20" s="67">
        <v>0.17</v>
      </c>
      <c r="AB20" s="67">
        <v>10.46</v>
      </c>
      <c r="AC20" s="66">
        <v>7.23</v>
      </c>
      <c r="AD20" s="75">
        <v>0.15</v>
      </c>
      <c r="AE20" s="76">
        <v>0.55</v>
      </c>
      <c r="AF20" s="77">
        <v>0.78</v>
      </c>
      <c r="AG20" s="77" t="s">
        <v>13</v>
      </c>
      <c r="AH20" s="82">
        <v>0.06</v>
      </c>
      <c r="AI20" s="80">
        <v>0.85</v>
      </c>
      <c r="AJ20" s="78">
        <v>0.95</v>
      </c>
      <c r="AK20" s="102">
        <v>219.86</v>
      </c>
      <c r="AL20" s="102">
        <v>216.78</v>
      </c>
      <c r="AM20" s="102">
        <v>117.43</v>
      </c>
      <c r="AN20" s="102">
        <v>319.22</v>
      </c>
      <c r="AO20" s="105">
        <v>98.64</v>
      </c>
      <c r="AP20" s="102">
        <v>-220.58</v>
      </c>
      <c r="AQ20" s="110">
        <f>E20+F20</f>
        <v>7.29</v>
      </c>
      <c r="AR20" s="155">
        <f>AK20+AL20</f>
        <v>436.64</v>
      </c>
      <c r="AS20" s="110">
        <f>F20-G20</f>
        <v>1.6600000000000001</v>
      </c>
      <c r="AT20" s="120">
        <f>AL20/AK20</f>
        <v>0.9859910852360593</v>
      </c>
      <c r="AU20" s="131">
        <f>I20/H20</f>
        <v>0.6585365853658536</v>
      </c>
      <c r="AV20" s="180">
        <f>Q20/O20</f>
        <v>0.7036144578313253</v>
      </c>
    </row>
    <row r="21" spans="1:48" ht="12">
      <c r="A21" s="17">
        <v>104</v>
      </c>
      <c r="B21" s="19" t="s">
        <v>122</v>
      </c>
      <c r="C21" s="34">
        <v>38.7</v>
      </c>
      <c r="D21" s="66">
        <v>2.46</v>
      </c>
      <c r="E21" s="65">
        <v>4.88</v>
      </c>
      <c r="F21" s="65">
        <v>0.53</v>
      </c>
      <c r="G21" s="65">
        <v>2.96</v>
      </c>
      <c r="H21" s="65">
        <v>2.46</v>
      </c>
      <c r="I21" s="70">
        <v>0.63</v>
      </c>
      <c r="J21" s="67">
        <v>0.53</v>
      </c>
      <c r="K21" s="67">
        <v>0.81</v>
      </c>
      <c r="L21" s="67">
        <v>0.18</v>
      </c>
      <c r="M21" s="67">
        <v>0.2</v>
      </c>
      <c r="N21" s="71">
        <v>0.11</v>
      </c>
      <c r="O21" s="146">
        <v>1404</v>
      </c>
      <c r="P21" s="147">
        <v>1313</v>
      </c>
      <c r="Q21" s="147">
        <v>91</v>
      </c>
      <c r="R21" s="136">
        <v>8.13</v>
      </c>
      <c r="S21" s="52">
        <v>2.49</v>
      </c>
      <c r="T21" s="52">
        <v>3.08</v>
      </c>
      <c r="U21" s="52">
        <v>0.58</v>
      </c>
      <c r="V21" s="52">
        <v>1.87</v>
      </c>
      <c r="W21" s="52">
        <v>0.11</v>
      </c>
      <c r="X21" s="136">
        <f>R21-D21</f>
        <v>5.670000000000001</v>
      </c>
      <c r="Y21" s="66">
        <v>114.72</v>
      </c>
      <c r="Z21" s="67">
        <v>85.9</v>
      </c>
      <c r="AA21" s="67">
        <v>3.44</v>
      </c>
      <c r="AB21" s="67">
        <v>25.38</v>
      </c>
      <c r="AC21" s="66">
        <v>3.54</v>
      </c>
      <c r="AD21" s="75">
        <v>0.85</v>
      </c>
      <c r="AE21" s="76">
        <v>-0.62</v>
      </c>
      <c r="AF21" s="77">
        <v>-0.3</v>
      </c>
      <c r="AG21" s="77">
        <v>-0.39</v>
      </c>
      <c r="AH21" s="82">
        <v>0.12</v>
      </c>
      <c r="AI21" s="80">
        <v>0.79</v>
      </c>
      <c r="AJ21" s="78">
        <v>0.87</v>
      </c>
      <c r="AK21" s="102">
        <v>189.21</v>
      </c>
      <c r="AL21" s="102">
        <v>20.5</v>
      </c>
      <c r="AM21" s="102">
        <v>114.56</v>
      </c>
      <c r="AN21" s="102">
        <v>95.15</v>
      </c>
      <c r="AO21" s="105">
        <v>315.13</v>
      </c>
      <c r="AP21" s="102">
        <v>219.98</v>
      </c>
      <c r="AQ21" s="110">
        <f>E21+F21</f>
        <v>5.41</v>
      </c>
      <c r="AR21" s="155">
        <f>AK21+AL21</f>
        <v>209.71</v>
      </c>
      <c r="AS21" s="110">
        <f>F21-G21</f>
        <v>-2.4299999999999997</v>
      </c>
      <c r="AT21" s="120">
        <f>AL21/AK21</f>
        <v>0.10834522488240579</v>
      </c>
      <c r="AU21" s="131">
        <f>I21/H21</f>
        <v>0.25609756097560976</v>
      </c>
      <c r="AV21" s="180">
        <f>Q21/O21</f>
        <v>0.06481481481481481</v>
      </c>
    </row>
    <row r="22" spans="1:48" ht="12">
      <c r="A22" s="17">
        <v>157</v>
      </c>
      <c r="B22" s="19" t="s">
        <v>171</v>
      </c>
      <c r="C22" s="34">
        <v>43.1</v>
      </c>
      <c r="D22" s="66">
        <v>5.74</v>
      </c>
      <c r="E22" s="65">
        <v>4.09</v>
      </c>
      <c r="F22" s="65">
        <v>4.21</v>
      </c>
      <c r="G22" s="65">
        <v>2.56</v>
      </c>
      <c r="H22" s="65">
        <v>5.74</v>
      </c>
      <c r="I22" s="70">
        <v>3.41</v>
      </c>
      <c r="J22" s="67">
        <v>1.3</v>
      </c>
      <c r="K22" s="67">
        <v>0.33</v>
      </c>
      <c r="L22" s="67">
        <v>0.35</v>
      </c>
      <c r="M22" s="67">
        <v>0.31</v>
      </c>
      <c r="N22" s="71">
        <v>0.04</v>
      </c>
      <c r="O22" s="146">
        <v>2325</v>
      </c>
      <c r="P22" s="147">
        <v>1494</v>
      </c>
      <c r="Q22" s="147">
        <v>831</v>
      </c>
      <c r="R22" s="136">
        <v>1.34</v>
      </c>
      <c r="S22" s="67">
        <v>0.73</v>
      </c>
      <c r="T22" s="67">
        <v>0.32</v>
      </c>
      <c r="U22" s="67">
        <v>0.18</v>
      </c>
      <c r="V22" s="67">
        <v>0.06</v>
      </c>
      <c r="W22" s="5">
        <v>0.04</v>
      </c>
      <c r="X22" s="136">
        <f>R22-D22</f>
        <v>-4.4</v>
      </c>
      <c r="Y22" s="66">
        <v>89.24</v>
      </c>
      <c r="Z22" s="67">
        <v>53.47</v>
      </c>
      <c r="AA22" s="67">
        <v>14.54</v>
      </c>
      <c r="AB22" s="67">
        <v>21.23</v>
      </c>
      <c r="AC22" s="66">
        <v>32.08</v>
      </c>
      <c r="AD22" s="75">
        <v>0.4</v>
      </c>
      <c r="AE22" s="76">
        <v>1.2</v>
      </c>
      <c r="AF22" s="77">
        <v>2.08</v>
      </c>
      <c r="AG22" s="77">
        <v>-0.31</v>
      </c>
      <c r="AH22" s="82">
        <v>-0.04</v>
      </c>
      <c r="AI22" s="80">
        <v>0.85</v>
      </c>
      <c r="AJ22" s="78">
        <v>0.95</v>
      </c>
      <c r="AK22" s="102">
        <v>176.08</v>
      </c>
      <c r="AL22" s="102">
        <v>181.29</v>
      </c>
      <c r="AM22" s="102">
        <v>110.17</v>
      </c>
      <c r="AN22" s="102">
        <v>247.21</v>
      </c>
      <c r="AO22" s="105">
        <v>57.6</v>
      </c>
      <c r="AP22" s="102">
        <v>-189.61</v>
      </c>
      <c r="AQ22" s="110">
        <f>E22+F22</f>
        <v>8.3</v>
      </c>
      <c r="AR22" s="155">
        <f>AK22+AL22</f>
        <v>357.37</v>
      </c>
      <c r="AS22" s="110">
        <f>F22-G22</f>
        <v>1.65</v>
      </c>
      <c r="AT22" s="120">
        <f>AL22/AK22</f>
        <v>1.0295888232621535</v>
      </c>
      <c r="AU22" s="131">
        <f>I22/H22</f>
        <v>0.5940766550522648</v>
      </c>
      <c r="AV22" s="180">
        <f>Q22/O22</f>
        <v>0.3574193548387097</v>
      </c>
    </row>
    <row r="23" spans="1:48" ht="12">
      <c r="A23" s="17">
        <v>85</v>
      </c>
      <c r="B23" s="19" t="s">
        <v>103</v>
      </c>
      <c r="C23" s="34">
        <v>1103.4</v>
      </c>
      <c r="D23" s="66">
        <v>0.89</v>
      </c>
      <c r="E23" s="65">
        <v>0.86</v>
      </c>
      <c r="F23" s="65">
        <v>0.13</v>
      </c>
      <c r="G23" s="65">
        <v>0.09</v>
      </c>
      <c r="H23" s="65">
        <v>0.89</v>
      </c>
      <c r="I23" s="70">
        <v>0.33</v>
      </c>
      <c r="J23" s="67">
        <v>0.4</v>
      </c>
      <c r="K23" s="67">
        <v>0.01</v>
      </c>
      <c r="L23" s="67">
        <v>0.1</v>
      </c>
      <c r="M23" s="67">
        <v>0.01</v>
      </c>
      <c r="N23" s="71">
        <v>0.04</v>
      </c>
      <c r="O23" s="146">
        <v>980</v>
      </c>
      <c r="P23" s="147">
        <v>964</v>
      </c>
      <c r="Q23" s="147">
        <v>16</v>
      </c>
      <c r="R23" s="136">
        <v>0.41</v>
      </c>
      <c r="S23" s="5">
        <v>0.31</v>
      </c>
      <c r="T23" s="5">
        <v>0.01</v>
      </c>
      <c r="U23" s="5">
        <v>0.02</v>
      </c>
      <c r="V23" s="5">
        <v>0.04</v>
      </c>
      <c r="W23" s="5">
        <v>0.04</v>
      </c>
      <c r="X23" s="136">
        <f>R23-D23</f>
        <v>-0.48000000000000004</v>
      </c>
      <c r="Y23" s="66">
        <v>1274.73</v>
      </c>
      <c r="Z23" s="67">
        <v>641.41</v>
      </c>
      <c r="AA23" s="67">
        <v>307.58</v>
      </c>
      <c r="AB23" s="67">
        <v>325.74</v>
      </c>
      <c r="AC23" s="66">
        <v>33.39</v>
      </c>
      <c r="AD23" s="75">
        <v>1.44</v>
      </c>
      <c r="AE23" s="76">
        <v>-0.14</v>
      </c>
      <c r="AF23" s="77">
        <v>1.1</v>
      </c>
      <c r="AG23" s="77">
        <v>-0.5</v>
      </c>
      <c r="AH23" s="82">
        <v>0.22</v>
      </c>
      <c r="AI23" s="80">
        <v>0.42</v>
      </c>
      <c r="AJ23" s="78">
        <v>0.62</v>
      </c>
      <c r="AK23" s="102">
        <v>947.16</v>
      </c>
      <c r="AL23" s="102">
        <v>138.22</v>
      </c>
      <c r="AM23" s="102">
        <v>99.07</v>
      </c>
      <c r="AN23" s="102">
        <v>986.32</v>
      </c>
      <c r="AO23" s="106">
        <v>452.08</v>
      </c>
      <c r="AP23" s="103">
        <v>-534.24</v>
      </c>
      <c r="AQ23" s="110">
        <f>E23+F23</f>
        <v>0.99</v>
      </c>
      <c r="AR23" s="155">
        <f>AK23+AL23</f>
        <v>1085.3799999999999</v>
      </c>
      <c r="AS23" s="110">
        <f>F23-G23</f>
        <v>0.04000000000000001</v>
      </c>
      <c r="AT23" s="120">
        <f>AL23/AK23</f>
        <v>0.14593099370750454</v>
      </c>
      <c r="AU23" s="131">
        <f>I23/H23</f>
        <v>0.3707865168539326</v>
      </c>
      <c r="AV23" s="180">
        <f>Q23/O23</f>
        <v>0.0163265306122449</v>
      </c>
    </row>
    <row r="24" spans="1:48" ht="12">
      <c r="A24" s="17">
        <v>70</v>
      </c>
      <c r="B24" s="19" t="s">
        <v>89</v>
      </c>
      <c r="C24" s="34">
        <v>24.6</v>
      </c>
      <c r="D24" s="66">
        <v>2.62</v>
      </c>
      <c r="E24" s="65">
        <v>4.36</v>
      </c>
      <c r="F24" s="65">
        <v>2.15</v>
      </c>
      <c r="G24" s="65">
        <v>3.89</v>
      </c>
      <c r="H24" s="65">
        <v>2.62</v>
      </c>
      <c r="I24" s="70">
        <v>1.33</v>
      </c>
      <c r="J24" s="67">
        <v>0.82</v>
      </c>
      <c r="K24" s="67">
        <v>0.11</v>
      </c>
      <c r="L24" s="67">
        <v>0.12</v>
      </c>
      <c r="M24" s="67">
        <v>0.03</v>
      </c>
      <c r="N24" s="71">
        <v>0.22</v>
      </c>
      <c r="O24" s="146">
        <v>1263</v>
      </c>
      <c r="P24" s="147">
        <v>595</v>
      </c>
      <c r="Q24" s="147">
        <v>668</v>
      </c>
      <c r="R24" s="136">
        <v>1.27</v>
      </c>
      <c r="S24" s="5">
        <v>0.63</v>
      </c>
      <c r="T24" s="5">
        <v>0.18</v>
      </c>
      <c r="U24" s="5">
        <v>0</v>
      </c>
      <c r="V24" s="5">
        <v>0.24</v>
      </c>
      <c r="W24" s="5">
        <v>0.22</v>
      </c>
      <c r="X24" s="136">
        <f>R24-D24</f>
        <v>-1.35</v>
      </c>
      <c r="Y24" s="66">
        <v>21.44</v>
      </c>
      <c r="Z24" s="67">
        <v>4.21</v>
      </c>
      <c r="AA24" s="67">
        <v>6.63</v>
      </c>
      <c r="AB24" s="67">
        <v>10.59</v>
      </c>
      <c r="AC24" s="66">
        <v>717.81</v>
      </c>
      <c r="AD24" s="75">
        <v>4.85</v>
      </c>
      <c r="AE24" s="76">
        <v>1.71</v>
      </c>
      <c r="AF24" s="77">
        <v>14.88</v>
      </c>
      <c r="AG24" s="77">
        <v>-0.59</v>
      </c>
      <c r="AH24" s="82">
        <v>1.38</v>
      </c>
      <c r="AI24" s="80">
        <v>0.61</v>
      </c>
      <c r="AJ24" s="78">
        <v>0.81</v>
      </c>
      <c r="AK24" s="102">
        <v>107.1</v>
      </c>
      <c r="AL24" s="102">
        <v>52.9</v>
      </c>
      <c r="AM24" s="102">
        <v>95.51</v>
      </c>
      <c r="AN24" s="102">
        <v>64.49</v>
      </c>
      <c r="AO24" s="105">
        <v>31.25</v>
      </c>
      <c r="AP24" s="102">
        <v>-33.24</v>
      </c>
      <c r="AQ24" s="110">
        <f>E24+F24</f>
        <v>6.51</v>
      </c>
      <c r="AR24" s="155">
        <f>AK24+AL24</f>
        <v>160</v>
      </c>
      <c r="AS24" s="110">
        <f>F24-G24</f>
        <v>-1.7400000000000002</v>
      </c>
      <c r="AT24" s="120">
        <f>AL24/AK24</f>
        <v>0.4939309056956116</v>
      </c>
      <c r="AU24" s="131">
        <f>I24/H24</f>
        <v>0.5076335877862596</v>
      </c>
      <c r="AV24" s="161">
        <f>Q24/O24</f>
        <v>0.5288994457640538</v>
      </c>
    </row>
    <row r="25" spans="1:48" ht="12">
      <c r="A25" s="17">
        <v>158</v>
      </c>
      <c r="B25" s="19" t="s">
        <v>172</v>
      </c>
      <c r="C25" s="34">
        <v>9</v>
      </c>
      <c r="D25" s="66">
        <v>5.1</v>
      </c>
      <c r="E25" s="65">
        <v>8.98</v>
      </c>
      <c r="F25" s="65">
        <v>6.58</v>
      </c>
      <c r="G25" s="65">
        <v>10.46</v>
      </c>
      <c r="H25" s="65">
        <v>5.1</v>
      </c>
      <c r="I25" s="70">
        <v>0.95</v>
      </c>
      <c r="J25" s="67">
        <v>0.95</v>
      </c>
      <c r="K25" s="67">
        <v>0.31</v>
      </c>
      <c r="L25" s="67">
        <v>2.59</v>
      </c>
      <c r="M25" s="67">
        <v>0.1</v>
      </c>
      <c r="N25" s="71">
        <v>0.2</v>
      </c>
      <c r="O25" s="146">
        <v>1621</v>
      </c>
      <c r="P25" s="147">
        <v>759</v>
      </c>
      <c r="Q25" s="147">
        <v>861</v>
      </c>
      <c r="R25" s="136">
        <v>9.97</v>
      </c>
      <c r="S25" s="67">
        <v>1.42</v>
      </c>
      <c r="T25" s="67">
        <v>0.34</v>
      </c>
      <c r="U25" s="67">
        <v>5.39</v>
      </c>
      <c r="V25" s="67">
        <v>2.63</v>
      </c>
      <c r="W25" s="5">
        <v>0.2</v>
      </c>
      <c r="X25" s="136">
        <f>R25-D25</f>
        <v>4.870000000000001</v>
      </c>
      <c r="Y25" s="66">
        <v>8.7</v>
      </c>
      <c r="Z25" s="67">
        <v>5.75</v>
      </c>
      <c r="AA25" s="67">
        <v>0.16</v>
      </c>
      <c r="AB25" s="67">
        <v>2.79</v>
      </c>
      <c r="AC25" s="66">
        <v>1.69</v>
      </c>
      <c r="AD25" s="75">
        <v>0.2</v>
      </c>
      <c r="AE25" s="76">
        <v>0.05</v>
      </c>
      <c r="AF25" s="77">
        <v>0.26</v>
      </c>
      <c r="AG25" s="77">
        <v>-0.26</v>
      </c>
      <c r="AH25" s="82">
        <v>-0.11</v>
      </c>
      <c r="AI25" s="80">
        <v>0.87</v>
      </c>
      <c r="AJ25" s="78">
        <v>0.96</v>
      </c>
      <c r="AK25" s="102">
        <v>81.21</v>
      </c>
      <c r="AL25" s="102">
        <v>59.46</v>
      </c>
      <c r="AM25" s="102">
        <v>94.56</v>
      </c>
      <c r="AN25" s="102">
        <v>46.11</v>
      </c>
      <c r="AO25" s="105">
        <v>90.18</v>
      </c>
      <c r="AP25" s="102">
        <v>44.07</v>
      </c>
      <c r="AQ25" s="110">
        <f>E25+F25</f>
        <v>15.56</v>
      </c>
      <c r="AR25" s="155">
        <f>AK25+AL25</f>
        <v>140.67</v>
      </c>
      <c r="AS25" s="110">
        <f>F25-G25</f>
        <v>-3.880000000000001</v>
      </c>
      <c r="AT25" s="120">
        <f>AL25/AK25</f>
        <v>0.7321758404137422</v>
      </c>
      <c r="AU25" s="131">
        <f>I25/H25</f>
        <v>0.18627450980392157</v>
      </c>
      <c r="AV25" s="180">
        <f>Q25/O25</f>
        <v>0.5311536088834053</v>
      </c>
    </row>
    <row r="26" spans="1:48" ht="12">
      <c r="A26" s="17">
        <v>91</v>
      </c>
      <c r="B26" s="19" t="s">
        <v>110</v>
      </c>
      <c r="C26" s="34">
        <v>25.3</v>
      </c>
      <c r="D26" s="66">
        <v>2.42</v>
      </c>
      <c r="E26" s="65">
        <v>3.36</v>
      </c>
      <c r="F26" s="65">
        <v>2.78</v>
      </c>
      <c r="G26" s="65">
        <v>3.72</v>
      </c>
      <c r="H26" s="65">
        <v>2.42</v>
      </c>
      <c r="I26" s="70">
        <v>1.07</v>
      </c>
      <c r="J26" s="67">
        <v>0.55</v>
      </c>
      <c r="K26" s="67">
        <v>0.04</v>
      </c>
      <c r="L26" s="67">
        <v>0.44</v>
      </c>
      <c r="M26" s="67">
        <v>0.23</v>
      </c>
      <c r="N26" s="71">
        <v>0.09</v>
      </c>
      <c r="O26" s="146">
        <v>2344</v>
      </c>
      <c r="P26" s="147">
        <v>1691</v>
      </c>
      <c r="Q26" s="147">
        <v>653</v>
      </c>
      <c r="R26" s="136">
        <v>2.67</v>
      </c>
      <c r="S26" s="67">
        <v>1</v>
      </c>
      <c r="T26" s="67">
        <v>0.02</v>
      </c>
      <c r="U26" s="67">
        <v>0.56</v>
      </c>
      <c r="V26" s="67">
        <v>1</v>
      </c>
      <c r="W26" s="67">
        <v>0.09</v>
      </c>
      <c r="X26" s="136">
        <f>R26-D26</f>
        <v>0.25</v>
      </c>
      <c r="Y26" s="66">
        <v>62.16</v>
      </c>
      <c r="Z26" s="67">
        <v>53.36</v>
      </c>
      <c r="AA26" s="67" t="s">
        <v>149</v>
      </c>
      <c r="AB26" s="67">
        <v>7.12</v>
      </c>
      <c r="AC26" s="66">
        <v>1.52</v>
      </c>
      <c r="AD26" s="75">
        <v>2.02</v>
      </c>
      <c r="AE26" s="76">
        <v>0.29</v>
      </c>
      <c r="AF26" s="77">
        <v>2.89</v>
      </c>
      <c r="AG26" s="77">
        <v>-0.58</v>
      </c>
      <c r="AH26" s="82">
        <v>0.28</v>
      </c>
      <c r="AI26" s="80">
        <v>0.62</v>
      </c>
      <c r="AJ26" s="78">
        <v>0.81</v>
      </c>
      <c r="AK26" s="102">
        <v>85.28</v>
      </c>
      <c r="AL26" s="102">
        <v>70.38</v>
      </c>
      <c r="AM26" s="102">
        <v>94.33</v>
      </c>
      <c r="AN26" s="102">
        <v>61.33</v>
      </c>
      <c r="AO26" s="106">
        <v>67.77</v>
      </c>
      <c r="AP26" s="103">
        <v>6.45</v>
      </c>
      <c r="AQ26" s="110">
        <f>E26+F26</f>
        <v>6.14</v>
      </c>
      <c r="AR26" s="155">
        <f>AK26+AL26</f>
        <v>155.66</v>
      </c>
      <c r="AS26" s="110">
        <f>F26-G26</f>
        <v>-0.9400000000000004</v>
      </c>
      <c r="AT26" s="120">
        <f>AL26/AK26</f>
        <v>0.8252814258911819</v>
      </c>
      <c r="AU26" s="131">
        <f>I26/H26</f>
        <v>0.44214876033057854</v>
      </c>
      <c r="AV26" s="180">
        <f>Q26/O26</f>
        <v>0.2785836177474403</v>
      </c>
    </row>
    <row r="27" spans="1:48" ht="12">
      <c r="A27" s="17">
        <v>101</v>
      </c>
      <c r="B27" s="19" t="s">
        <v>120</v>
      </c>
      <c r="C27" s="34">
        <v>64.2</v>
      </c>
      <c r="D27" s="66">
        <v>2.13</v>
      </c>
      <c r="E27" s="65">
        <v>2.14</v>
      </c>
      <c r="F27" s="65">
        <v>1.42</v>
      </c>
      <c r="G27" s="65">
        <v>1.43</v>
      </c>
      <c r="H27" s="65">
        <v>2.13</v>
      </c>
      <c r="I27" s="70">
        <v>0.89</v>
      </c>
      <c r="J27" s="67">
        <v>0.64</v>
      </c>
      <c r="K27" s="67">
        <v>0.01</v>
      </c>
      <c r="L27" s="67">
        <v>0.16</v>
      </c>
      <c r="M27" s="67">
        <v>0.37</v>
      </c>
      <c r="N27" s="71">
        <v>0.06</v>
      </c>
      <c r="O27" s="146">
        <v>2223</v>
      </c>
      <c r="P27" s="147">
        <v>2037</v>
      </c>
      <c r="Q27" s="147">
        <v>185</v>
      </c>
      <c r="R27" s="136">
        <v>0.98</v>
      </c>
      <c r="S27" s="67">
        <v>0.65</v>
      </c>
      <c r="T27" s="67">
        <v>0.01</v>
      </c>
      <c r="U27" s="67">
        <v>0.09</v>
      </c>
      <c r="V27" s="67">
        <v>0.16</v>
      </c>
      <c r="W27" s="67">
        <v>0.06</v>
      </c>
      <c r="X27" s="136">
        <f>R27-D27</f>
        <v>-1.15</v>
      </c>
      <c r="Y27" s="66">
        <v>219</v>
      </c>
      <c r="Z27" s="67">
        <v>134.35</v>
      </c>
      <c r="AA27" s="67">
        <v>24.31</v>
      </c>
      <c r="AB27" s="67">
        <v>60.34</v>
      </c>
      <c r="AC27" s="66">
        <v>20.65</v>
      </c>
      <c r="AD27" s="75">
        <v>1.34</v>
      </c>
      <c r="AE27" s="76">
        <v>0.84</v>
      </c>
      <c r="AF27" s="77">
        <v>3.3</v>
      </c>
      <c r="AG27" s="77">
        <v>-0.49</v>
      </c>
      <c r="AH27" s="82">
        <v>0.19</v>
      </c>
      <c r="AI27" s="80">
        <v>0.62</v>
      </c>
      <c r="AJ27" s="78">
        <v>0.78</v>
      </c>
      <c r="AK27" s="102">
        <v>137.63</v>
      </c>
      <c r="AL27" s="102">
        <v>90.96</v>
      </c>
      <c r="AM27" s="102">
        <v>91.72</v>
      </c>
      <c r="AN27" s="102">
        <v>136.86</v>
      </c>
      <c r="AO27" s="106">
        <v>62.89</v>
      </c>
      <c r="AP27" s="103">
        <v>-73.97</v>
      </c>
      <c r="AQ27" s="110">
        <f>E27+F27</f>
        <v>3.56</v>
      </c>
      <c r="AR27" s="155">
        <f>AK27+AL27</f>
        <v>228.58999999999997</v>
      </c>
      <c r="AS27" s="110">
        <f>F27-G27</f>
        <v>-0.010000000000000009</v>
      </c>
      <c r="AT27" s="120">
        <f>AL27/AK27</f>
        <v>0.6609024195306256</v>
      </c>
      <c r="AU27" s="131">
        <f>I27/H27</f>
        <v>0.4178403755868545</v>
      </c>
      <c r="AV27" s="180">
        <f>Q27/O27</f>
        <v>0.0832208726945569</v>
      </c>
    </row>
    <row r="28" spans="1:48" ht="12">
      <c r="A28" s="17">
        <v>172</v>
      </c>
      <c r="B28" s="19" t="s">
        <v>185</v>
      </c>
      <c r="C28" s="34">
        <v>46.5</v>
      </c>
      <c r="D28" s="66">
        <v>2.69</v>
      </c>
      <c r="E28" s="65">
        <v>3.38</v>
      </c>
      <c r="F28" s="65">
        <v>1.14</v>
      </c>
      <c r="G28" s="65">
        <v>1.83</v>
      </c>
      <c r="H28" s="65">
        <v>2.69</v>
      </c>
      <c r="I28" s="70">
        <v>1.46</v>
      </c>
      <c r="J28" s="67">
        <v>1</v>
      </c>
      <c r="K28" s="67">
        <v>0</v>
      </c>
      <c r="L28" s="67">
        <v>0.12</v>
      </c>
      <c r="M28" s="67">
        <v>0.04</v>
      </c>
      <c r="N28" s="71">
        <v>0.08</v>
      </c>
      <c r="O28" s="146">
        <v>1316</v>
      </c>
      <c r="P28" s="147">
        <v>1256</v>
      </c>
      <c r="Q28" s="147">
        <v>60</v>
      </c>
      <c r="R28" s="136">
        <v>2.4</v>
      </c>
      <c r="S28" s="67">
        <v>1.7</v>
      </c>
      <c r="T28" s="67">
        <v>0.14</v>
      </c>
      <c r="U28" s="67">
        <v>0.34</v>
      </c>
      <c r="V28" s="67">
        <v>0.14</v>
      </c>
      <c r="W28" s="5">
        <v>0.08</v>
      </c>
      <c r="X28" s="136">
        <f>R28-D28</f>
        <v>-0.29000000000000004</v>
      </c>
      <c r="Y28" s="66">
        <v>95.12</v>
      </c>
      <c r="Z28" s="67">
        <v>57.29</v>
      </c>
      <c r="AA28" s="67">
        <v>6.95</v>
      </c>
      <c r="AB28" s="67">
        <v>30.88</v>
      </c>
      <c r="AC28" s="66">
        <v>27.11</v>
      </c>
      <c r="AD28" s="75" t="s">
        <v>13</v>
      </c>
      <c r="AE28" s="76" t="s">
        <v>13</v>
      </c>
      <c r="AF28" s="77" t="s">
        <v>13</v>
      </c>
      <c r="AG28" s="77" t="s">
        <v>13</v>
      </c>
      <c r="AH28" s="82" t="s">
        <v>13</v>
      </c>
      <c r="AI28" s="80" t="s">
        <v>13</v>
      </c>
      <c r="AJ28" s="79">
        <v>0.79</v>
      </c>
      <c r="AK28" s="102">
        <v>157.23</v>
      </c>
      <c r="AL28" s="102">
        <v>53</v>
      </c>
      <c r="AM28" s="102">
        <v>85.13</v>
      </c>
      <c r="AN28" s="102">
        <v>125.23</v>
      </c>
      <c r="AO28" s="105">
        <v>111.76</v>
      </c>
      <c r="AP28" s="102">
        <v>-13.47</v>
      </c>
      <c r="AQ28" s="110">
        <f>E28+F28</f>
        <v>4.52</v>
      </c>
      <c r="AR28" s="155">
        <f>AK28+AL28</f>
        <v>210.23</v>
      </c>
      <c r="AS28" s="110">
        <f>F28-G28</f>
        <v>-0.6900000000000002</v>
      </c>
      <c r="AT28" s="120">
        <f>AL28/AK28</f>
        <v>0.33708579787572346</v>
      </c>
      <c r="AU28" s="131">
        <f>I28/H28</f>
        <v>0.5427509293680297</v>
      </c>
      <c r="AV28" s="180">
        <f>Q28/O28</f>
        <v>0.04559270516717325</v>
      </c>
    </row>
    <row r="29" spans="1:48" ht="12">
      <c r="A29" s="17">
        <v>152</v>
      </c>
      <c r="B29" s="19" t="s">
        <v>166</v>
      </c>
      <c r="C29" s="34">
        <v>38.5</v>
      </c>
      <c r="D29" s="66">
        <v>3.96</v>
      </c>
      <c r="E29" s="65">
        <v>4</v>
      </c>
      <c r="F29" s="65">
        <v>2.08</v>
      </c>
      <c r="G29" s="65">
        <v>2.12</v>
      </c>
      <c r="H29" s="65">
        <v>3.96</v>
      </c>
      <c r="I29" s="70">
        <v>2.06</v>
      </c>
      <c r="J29" s="67">
        <v>1.1</v>
      </c>
      <c r="K29" s="67">
        <v>0.16</v>
      </c>
      <c r="L29" s="67">
        <v>0.52</v>
      </c>
      <c r="M29" s="67">
        <v>0.04</v>
      </c>
      <c r="N29" s="71">
        <v>0.08</v>
      </c>
      <c r="O29" s="146">
        <v>1103</v>
      </c>
      <c r="P29" s="147">
        <v>785</v>
      </c>
      <c r="Q29" s="147">
        <v>317</v>
      </c>
      <c r="R29" s="136">
        <v>2.1</v>
      </c>
      <c r="S29" s="67">
        <v>1.14</v>
      </c>
      <c r="T29" s="67">
        <v>0.17</v>
      </c>
      <c r="U29" s="67">
        <v>0.59</v>
      </c>
      <c r="V29" s="67">
        <v>0.11</v>
      </c>
      <c r="W29" s="5">
        <v>0.08</v>
      </c>
      <c r="X29" s="136">
        <f>R29-D29</f>
        <v>-1.8599999999999999</v>
      </c>
      <c r="Y29" s="66">
        <v>38.1</v>
      </c>
      <c r="Z29" s="67">
        <v>23.86</v>
      </c>
      <c r="AA29" s="67">
        <v>0.54</v>
      </c>
      <c r="AB29" s="67">
        <v>13.7</v>
      </c>
      <c r="AC29" s="66">
        <v>23.12</v>
      </c>
      <c r="AD29" s="75">
        <v>0.28</v>
      </c>
      <c r="AE29" s="76">
        <v>0.12</v>
      </c>
      <c r="AF29" s="77">
        <v>0.43</v>
      </c>
      <c r="AG29" s="77">
        <v>-0.3</v>
      </c>
      <c r="AH29" s="82">
        <v>-0.1</v>
      </c>
      <c r="AI29" s="80" t="s">
        <v>13</v>
      </c>
      <c r="AJ29" s="78">
        <v>0.87</v>
      </c>
      <c r="AK29" s="102">
        <v>154.14</v>
      </c>
      <c r="AL29" s="102">
        <v>80.18</v>
      </c>
      <c r="AM29" s="102">
        <v>81.74</v>
      </c>
      <c r="AN29" s="102">
        <v>152.58</v>
      </c>
      <c r="AO29" s="105">
        <v>81.03</v>
      </c>
      <c r="AP29" s="102">
        <v>-71.55</v>
      </c>
      <c r="AQ29" s="110">
        <f>E29+F29</f>
        <v>6.08</v>
      </c>
      <c r="AR29" s="155">
        <f>AK29+AL29</f>
        <v>234.32</v>
      </c>
      <c r="AS29" s="110">
        <f>F29-G29</f>
        <v>-0.040000000000000036</v>
      </c>
      <c r="AT29" s="120">
        <f>AL29/AK29</f>
        <v>0.5201764629557546</v>
      </c>
      <c r="AU29" s="131">
        <f>I29/H29</f>
        <v>0.5202020202020202</v>
      </c>
      <c r="AV29" s="180">
        <f>Q29/O29</f>
        <v>0.2873980054397099</v>
      </c>
    </row>
    <row r="30" spans="1:48" ht="12">
      <c r="A30" s="17">
        <v>121</v>
      </c>
      <c r="B30" s="19" t="s">
        <v>136</v>
      </c>
      <c r="C30" s="34">
        <v>107</v>
      </c>
      <c r="D30" s="66">
        <v>3.38</v>
      </c>
      <c r="E30" s="65">
        <v>2.15</v>
      </c>
      <c r="F30" s="65">
        <v>1.95</v>
      </c>
      <c r="G30" s="65">
        <v>0.72</v>
      </c>
      <c r="H30" s="65">
        <v>3.38</v>
      </c>
      <c r="I30" s="70">
        <v>1.92</v>
      </c>
      <c r="J30" s="67">
        <v>0.77</v>
      </c>
      <c r="K30" s="67">
        <v>0.31</v>
      </c>
      <c r="L30" s="67">
        <v>0.23</v>
      </c>
      <c r="M30" s="67">
        <v>0.07</v>
      </c>
      <c r="N30" s="71">
        <v>0.08</v>
      </c>
      <c r="O30" s="146">
        <v>1441</v>
      </c>
      <c r="P30" s="147">
        <v>1007</v>
      </c>
      <c r="Q30" s="147">
        <v>433</v>
      </c>
      <c r="R30" s="136">
        <v>1.67</v>
      </c>
      <c r="S30" s="52">
        <v>0.7</v>
      </c>
      <c r="T30" s="52">
        <v>0.37</v>
      </c>
      <c r="U30" s="52">
        <v>0.36</v>
      </c>
      <c r="V30" s="52">
        <v>0.16</v>
      </c>
      <c r="W30" s="52">
        <v>0.08</v>
      </c>
      <c r="X30" s="136">
        <f>R30-D30</f>
        <v>-1.71</v>
      </c>
      <c r="Y30" s="66">
        <v>153.04</v>
      </c>
      <c r="Z30" s="67">
        <v>75.03</v>
      </c>
      <c r="AA30" s="67">
        <v>18.71</v>
      </c>
      <c r="AB30" s="67">
        <v>59.31</v>
      </c>
      <c r="AC30" s="66">
        <v>17.06</v>
      </c>
      <c r="AD30" s="75">
        <v>1.81</v>
      </c>
      <c r="AE30" s="76">
        <v>0.79</v>
      </c>
      <c r="AF30" s="77">
        <v>4.03</v>
      </c>
      <c r="AG30" s="77">
        <v>-0.61</v>
      </c>
      <c r="AH30" s="82">
        <v>0.09</v>
      </c>
      <c r="AI30" s="80">
        <v>0.69</v>
      </c>
      <c r="AJ30" s="78">
        <v>0.83</v>
      </c>
      <c r="AK30" s="102">
        <v>230.23</v>
      </c>
      <c r="AL30" s="102">
        <v>209.2</v>
      </c>
      <c r="AM30" s="102">
        <v>77.5</v>
      </c>
      <c r="AN30" s="102">
        <v>361.93</v>
      </c>
      <c r="AO30" s="105">
        <v>178.41</v>
      </c>
      <c r="AP30" s="102">
        <v>-183.52</v>
      </c>
      <c r="AQ30" s="110">
        <f>E30+F30</f>
        <v>4.1</v>
      </c>
      <c r="AR30" s="155">
        <f>AK30+AL30</f>
        <v>439.42999999999995</v>
      </c>
      <c r="AS30" s="110">
        <f>F30-G30</f>
        <v>1.23</v>
      </c>
      <c r="AT30" s="120">
        <f>AL30/AK30</f>
        <v>0.9086565608304739</v>
      </c>
      <c r="AU30" s="131">
        <f>I30/H30</f>
        <v>0.5680473372781065</v>
      </c>
      <c r="AV30" s="180">
        <f>Q30/O30</f>
        <v>0.3004857737682165</v>
      </c>
    </row>
    <row r="31" spans="1:48" ht="12">
      <c r="A31" s="17">
        <v>45</v>
      </c>
      <c r="B31" s="19" t="s">
        <v>67</v>
      </c>
      <c r="C31" s="34">
        <v>47.4</v>
      </c>
      <c r="D31" s="66">
        <v>2.08</v>
      </c>
      <c r="E31" s="65">
        <v>3.06</v>
      </c>
      <c r="F31" s="65">
        <v>0.64</v>
      </c>
      <c r="G31" s="65">
        <v>1.62</v>
      </c>
      <c r="H31" s="65">
        <v>2.08</v>
      </c>
      <c r="I31" s="70">
        <v>1.03</v>
      </c>
      <c r="J31" s="67">
        <v>0.44</v>
      </c>
      <c r="K31" s="67">
        <v>0.23</v>
      </c>
      <c r="L31" s="67">
        <v>0.27</v>
      </c>
      <c r="M31" s="67">
        <v>0.04</v>
      </c>
      <c r="N31" s="71">
        <v>0.07</v>
      </c>
      <c r="O31" s="146">
        <v>931</v>
      </c>
      <c r="P31" s="147">
        <v>728</v>
      </c>
      <c r="Q31" s="147">
        <v>203</v>
      </c>
      <c r="R31" s="136">
        <v>2.21</v>
      </c>
      <c r="S31" s="5">
        <v>0.77</v>
      </c>
      <c r="T31" s="5">
        <v>0.87</v>
      </c>
      <c r="U31" s="5">
        <v>0.25</v>
      </c>
      <c r="V31" s="5">
        <v>0.25</v>
      </c>
      <c r="W31" s="5">
        <v>0.07</v>
      </c>
      <c r="X31" s="136">
        <f>R31-D31</f>
        <v>0.1299999999999999</v>
      </c>
      <c r="Y31" s="66">
        <v>45.68</v>
      </c>
      <c r="Z31" s="67" t="s">
        <v>109</v>
      </c>
      <c r="AA31" s="67">
        <v>2.22</v>
      </c>
      <c r="AB31" s="67">
        <v>12.31</v>
      </c>
      <c r="AC31" s="66">
        <v>29.06</v>
      </c>
      <c r="AD31" s="75">
        <v>1.66</v>
      </c>
      <c r="AE31" s="76">
        <v>-0.19</v>
      </c>
      <c r="AF31" s="77">
        <v>1.16</v>
      </c>
      <c r="AG31" s="77">
        <v>-0.56</v>
      </c>
      <c r="AH31" s="82">
        <v>0.16</v>
      </c>
      <c r="AI31" s="80">
        <v>0.65</v>
      </c>
      <c r="AJ31" s="78">
        <v>0.67</v>
      </c>
      <c r="AK31" s="102">
        <v>145.11</v>
      </c>
      <c r="AL31" s="102">
        <v>30.47</v>
      </c>
      <c r="AM31" s="102">
        <v>76.85</v>
      </c>
      <c r="AN31" s="102">
        <v>98.73</v>
      </c>
      <c r="AO31" s="105">
        <v>104.75</v>
      </c>
      <c r="AP31" s="102">
        <v>6.02</v>
      </c>
      <c r="AQ31" s="110">
        <f>E31+F31</f>
        <v>3.7</v>
      </c>
      <c r="AR31" s="155">
        <f>AK31+AL31</f>
        <v>175.58</v>
      </c>
      <c r="AS31" s="110">
        <f>F31-G31</f>
        <v>-0.9800000000000001</v>
      </c>
      <c r="AT31" s="120">
        <f>AL31/AK31</f>
        <v>0.20997863689614774</v>
      </c>
      <c r="AU31" s="131">
        <f>I31/H31</f>
        <v>0.4951923076923077</v>
      </c>
      <c r="AV31" s="161">
        <f>Q31/O31</f>
        <v>0.21804511278195488</v>
      </c>
    </row>
    <row r="32" spans="1:48" ht="12">
      <c r="A32" s="17">
        <v>168</v>
      </c>
      <c r="B32" s="19" t="s">
        <v>181</v>
      </c>
      <c r="C32" s="34">
        <v>4.6</v>
      </c>
      <c r="D32" s="66">
        <v>5.44</v>
      </c>
      <c r="E32" s="65">
        <v>11.11</v>
      </c>
      <c r="F32" s="65">
        <v>9.32</v>
      </c>
      <c r="G32" s="65">
        <v>15.96</v>
      </c>
      <c r="H32" s="65">
        <v>5.44</v>
      </c>
      <c r="I32" s="70">
        <v>1.55</v>
      </c>
      <c r="J32" s="67">
        <v>0.78</v>
      </c>
      <c r="K32" s="67">
        <v>0.44</v>
      </c>
      <c r="L32" s="67">
        <v>0.63</v>
      </c>
      <c r="M32" s="67">
        <v>3.35</v>
      </c>
      <c r="N32" s="71">
        <v>0.17</v>
      </c>
      <c r="O32" s="146">
        <v>1467</v>
      </c>
      <c r="P32" s="147">
        <v>576</v>
      </c>
      <c r="Q32" s="147">
        <v>891</v>
      </c>
      <c r="R32" s="136">
        <v>6.12</v>
      </c>
      <c r="S32" s="67">
        <v>0.78</v>
      </c>
      <c r="T32" s="67">
        <v>0.43</v>
      </c>
      <c r="U32" s="67">
        <v>2.78</v>
      </c>
      <c r="V32" s="67">
        <v>1.96</v>
      </c>
      <c r="W32" s="5">
        <v>0.17</v>
      </c>
      <c r="X32" s="136">
        <f>R32-D32</f>
        <v>0.6799999999999997</v>
      </c>
      <c r="Y32" s="66">
        <v>3.26</v>
      </c>
      <c r="Z32" s="67">
        <v>1.12</v>
      </c>
      <c r="AA32" s="67">
        <v>0.14</v>
      </c>
      <c r="AB32" s="67">
        <v>2</v>
      </c>
      <c r="AC32" s="66">
        <v>0.56</v>
      </c>
      <c r="AD32" s="75">
        <v>0.28</v>
      </c>
      <c r="AE32" s="76">
        <v>-0.19</v>
      </c>
      <c r="AF32" s="77">
        <v>0.04</v>
      </c>
      <c r="AG32" s="77">
        <v>-0.17</v>
      </c>
      <c r="AH32" s="82">
        <v>0.06</v>
      </c>
      <c r="AI32" s="80">
        <v>0.87</v>
      </c>
      <c r="AJ32" s="78">
        <v>0.97</v>
      </c>
      <c r="AK32" s="102">
        <v>51.32</v>
      </c>
      <c r="AL32" s="102">
        <v>43.06</v>
      </c>
      <c r="AM32" s="102">
        <v>73.76</v>
      </c>
      <c r="AN32" s="102">
        <v>25.12</v>
      </c>
      <c r="AO32" s="105">
        <v>28.26</v>
      </c>
      <c r="AP32" s="102">
        <v>-3.68</v>
      </c>
      <c r="AQ32" s="110">
        <f>E32+F32</f>
        <v>20.43</v>
      </c>
      <c r="AR32" s="155">
        <f>AK32+AL32</f>
        <v>94.38</v>
      </c>
      <c r="AS32" s="110">
        <f>F32-G32</f>
        <v>-6.640000000000001</v>
      </c>
      <c r="AT32" s="120">
        <f>AL32/AK32</f>
        <v>0.8390491036632892</v>
      </c>
      <c r="AU32" s="131">
        <f>I32/H32</f>
        <v>0.2849264705882353</v>
      </c>
      <c r="AV32" s="180">
        <f>Q32/O32</f>
        <v>0.6073619631901841</v>
      </c>
    </row>
    <row r="33" spans="1:48" ht="12">
      <c r="A33" s="17">
        <v>141</v>
      </c>
      <c r="B33" s="19" t="s">
        <v>156</v>
      </c>
      <c r="C33" s="34">
        <v>5.2</v>
      </c>
      <c r="D33" s="66">
        <v>4.06</v>
      </c>
      <c r="E33" s="65">
        <v>9.87</v>
      </c>
      <c r="F33" s="65">
        <v>7.62</v>
      </c>
      <c r="G33" s="65">
        <v>13.42</v>
      </c>
      <c r="H33" s="65">
        <v>4.06</v>
      </c>
      <c r="I33" s="70">
        <v>1.68</v>
      </c>
      <c r="J33" s="67">
        <v>1.24</v>
      </c>
      <c r="K33" s="67">
        <v>0.06</v>
      </c>
      <c r="L33" s="67">
        <v>1.96</v>
      </c>
      <c r="M33" s="67">
        <v>0.15</v>
      </c>
      <c r="N33" s="71">
        <v>0.16</v>
      </c>
      <c r="O33" s="146">
        <v>1727</v>
      </c>
      <c r="P33" s="147">
        <v>1026</v>
      </c>
      <c r="Q33" s="147">
        <v>701</v>
      </c>
      <c r="R33" s="136">
        <v>11.73</v>
      </c>
      <c r="S33" s="67">
        <v>1.53</v>
      </c>
      <c r="T33" s="67">
        <v>0.1</v>
      </c>
      <c r="U33" s="67">
        <v>7.22</v>
      </c>
      <c r="V33" s="67">
        <v>2.73</v>
      </c>
      <c r="W33" s="5">
        <v>0.16</v>
      </c>
      <c r="X33" s="136">
        <f>R33-D33</f>
        <v>7.670000000000001</v>
      </c>
      <c r="Y33" s="66">
        <v>7.19</v>
      </c>
      <c r="Z33" s="67">
        <v>4.85</v>
      </c>
      <c r="AA33" s="67">
        <v>0.04</v>
      </c>
      <c r="AB33" s="67">
        <v>2.3</v>
      </c>
      <c r="AC33" s="66">
        <v>2.13</v>
      </c>
      <c r="AD33" s="75">
        <v>0.18</v>
      </c>
      <c r="AE33" s="76">
        <v>0.06</v>
      </c>
      <c r="AF33" s="77">
        <v>0.25</v>
      </c>
      <c r="AG33" s="77">
        <v>-0.18</v>
      </c>
      <c r="AH33" s="82">
        <v>-0.03</v>
      </c>
      <c r="AI33" s="80">
        <v>0.85</v>
      </c>
      <c r="AJ33" s="78">
        <v>0.95</v>
      </c>
      <c r="AK33" s="102">
        <v>51.82</v>
      </c>
      <c r="AL33" s="102">
        <v>39.97</v>
      </c>
      <c r="AM33" s="102">
        <v>70.46</v>
      </c>
      <c r="AN33" s="102">
        <v>21.34</v>
      </c>
      <c r="AO33" s="105">
        <v>61.58</v>
      </c>
      <c r="AP33" s="102">
        <v>34.04</v>
      </c>
      <c r="AQ33" s="110">
        <f>E33+F33</f>
        <v>17.49</v>
      </c>
      <c r="AR33" s="155">
        <f>AK33+AL33</f>
        <v>91.78999999999999</v>
      </c>
      <c r="AS33" s="110">
        <f>F33-G33</f>
        <v>-5.8</v>
      </c>
      <c r="AT33" s="120">
        <f>AL33/AK33</f>
        <v>0.7713238131995368</v>
      </c>
      <c r="AU33" s="131">
        <f>I33/H33</f>
        <v>0.4137931034482759</v>
      </c>
      <c r="AV33" s="180">
        <f>Q33/O33</f>
        <v>0.40590619571511294</v>
      </c>
    </row>
    <row r="34" spans="1:48" ht="12">
      <c r="A34" s="17">
        <v>134</v>
      </c>
      <c r="B34" s="19" t="s">
        <v>148</v>
      </c>
      <c r="C34" s="34">
        <v>8.2</v>
      </c>
      <c r="D34" s="66">
        <v>4.98</v>
      </c>
      <c r="E34" s="65">
        <v>5.15</v>
      </c>
      <c r="F34" s="65">
        <v>7.76</v>
      </c>
      <c r="G34" s="65">
        <v>7.93</v>
      </c>
      <c r="H34" s="65">
        <v>4.98</v>
      </c>
      <c r="I34" s="70">
        <v>3.07</v>
      </c>
      <c r="J34" s="67">
        <v>1.02</v>
      </c>
      <c r="K34" s="67">
        <v>0.26</v>
      </c>
      <c r="L34" s="67">
        <v>0.39</v>
      </c>
      <c r="M34" s="67">
        <v>0.03</v>
      </c>
      <c r="N34" s="71">
        <v>0.21</v>
      </c>
      <c r="O34" s="146">
        <v>1607</v>
      </c>
      <c r="P34" s="147">
        <v>594</v>
      </c>
      <c r="Q34" s="147">
        <v>1013</v>
      </c>
      <c r="R34" s="136">
        <v>2.86</v>
      </c>
      <c r="S34" s="67">
        <v>0.67</v>
      </c>
      <c r="T34" s="67">
        <v>0.27</v>
      </c>
      <c r="U34" s="67">
        <v>1.7</v>
      </c>
      <c r="V34" s="67">
        <v>0</v>
      </c>
      <c r="W34" s="5">
        <v>0.21</v>
      </c>
      <c r="X34" s="136">
        <f>R34-D34</f>
        <v>-2.1200000000000006</v>
      </c>
      <c r="Y34" s="66">
        <v>7</v>
      </c>
      <c r="Z34" s="67">
        <v>4.86</v>
      </c>
      <c r="AA34" s="67">
        <v>0.01</v>
      </c>
      <c r="AB34" s="67">
        <v>2.13</v>
      </c>
      <c r="AC34" s="66">
        <v>2.75</v>
      </c>
      <c r="AD34" s="75">
        <v>0.16</v>
      </c>
      <c r="AE34" s="76">
        <v>0.71</v>
      </c>
      <c r="AF34" s="77">
        <v>0.97</v>
      </c>
      <c r="AG34" s="77">
        <v>-0.18</v>
      </c>
      <c r="AH34" s="82">
        <v>-0.06</v>
      </c>
      <c r="AI34" s="80">
        <v>0.85</v>
      </c>
      <c r="AJ34" s="78">
        <v>0.95</v>
      </c>
      <c r="AK34" s="102">
        <v>42.17</v>
      </c>
      <c r="AL34" s="102">
        <v>63.53</v>
      </c>
      <c r="AM34" s="102">
        <v>64.92</v>
      </c>
      <c r="AN34" s="102">
        <v>40.77</v>
      </c>
      <c r="AO34" s="105">
        <v>23.38</v>
      </c>
      <c r="AP34" s="102">
        <v>-17.39</v>
      </c>
      <c r="AQ34" s="110">
        <f>E34+F34</f>
        <v>12.91</v>
      </c>
      <c r="AR34" s="155">
        <f>AK34+AL34</f>
        <v>105.7</v>
      </c>
      <c r="AS34" s="110">
        <f>F34-G34</f>
        <v>-0.16999999999999993</v>
      </c>
      <c r="AT34" s="120">
        <f>AL34/AK34</f>
        <v>1.5065212236186862</v>
      </c>
      <c r="AU34" s="131">
        <f>I34/H34</f>
        <v>0.6164658634538152</v>
      </c>
      <c r="AV34" s="180">
        <f>Q34/O34</f>
        <v>0.6303671437461108</v>
      </c>
    </row>
    <row r="35" spans="1:48" ht="12">
      <c r="A35" s="17">
        <v>73</v>
      </c>
      <c r="B35" s="19" t="s">
        <v>92</v>
      </c>
      <c r="C35" s="34">
        <v>73.2</v>
      </c>
      <c r="D35" s="66">
        <v>2.71</v>
      </c>
      <c r="E35" s="65">
        <v>2.09</v>
      </c>
      <c r="F35" s="65">
        <v>1.34</v>
      </c>
      <c r="G35" s="65">
        <v>0.72</v>
      </c>
      <c r="H35" s="65">
        <v>2.71</v>
      </c>
      <c r="I35" s="70">
        <v>1.37</v>
      </c>
      <c r="J35" s="67">
        <v>1</v>
      </c>
      <c r="K35" s="67">
        <v>0.04</v>
      </c>
      <c r="L35" s="67">
        <v>0.17</v>
      </c>
      <c r="M35" s="67">
        <v>0.05</v>
      </c>
      <c r="N35" s="71">
        <v>0.08</v>
      </c>
      <c r="O35" s="146">
        <v>1615</v>
      </c>
      <c r="P35" s="147">
        <v>1379</v>
      </c>
      <c r="Q35" s="147">
        <v>236</v>
      </c>
      <c r="R35" s="136">
        <v>1.65</v>
      </c>
      <c r="S35" s="5">
        <v>0.98</v>
      </c>
      <c r="T35" s="5">
        <v>0.23</v>
      </c>
      <c r="U35" s="5">
        <v>0.31</v>
      </c>
      <c r="V35" s="5">
        <v>0.05</v>
      </c>
      <c r="W35" s="5">
        <v>0.08</v>
      </c>
      <c r="X35" s="136">
        <f>R35-D35</f>
        <v>-1.06</v>
      </c>
      <c r="Y35" s="66">
        <v>119.53</v>
      </c>
      <c r="Z35" s="67">
        <v>82.86</v>
      </c>
      <c r="AA35" s="67">
        <v>10.99</v>
      </c>
      <c r="AB35" s="67">
        <v>25.67</v>
      </c>
      <c r="AC35" s="66">
        <v>15.99</v>
      </c>
      <c r="AD35" s="75">
        <v>1.53</v>
      </c>
      <c r="AE35" s="76">
        <v>0.08</v>
      </c>
      <c r="AF35" s="77">
        <v>1.74</v>
      </c>
      <c r="AG35" s="77">
        <v>-0.51</v>
      </c>
      <c r="AH35" s="82">
        <v>0.23</v>
      </c>
      <c r="AI35" s="80">
        <v>0.59</v>
      </c>
      <c r="AJ35" s="78">
        <v>0.78</v>
      </c>
      <c r="AK35" s="102">
        <v>152.98</v>
      </c>
      <c r="AL35" s="102">
        <v>98.21</v>
      </c>
      <c r="AM35" s="102">
        <v>52.64</v>
      </c>
      <c r="AN35" s="102">
        <v>198.55</v>
      </c>
      <c r="AO35" s="105">
        <v>120.88</v>
      </c>
      <c r="AP35" s="102">
        <v>-77.67</v>
      </c>
      <c r="AQ35" s="110">
        <f>E35+F35</f>
        <v>3.4299999999999997</v>
      </c>
      <c r="AR35" s="155">
        <f>AK35+AL35</f>
        <v>251.19</v>
      </c>
      <c r="AS35" s="110">
        <f>F35-G35</f>
        <v>0.6200000000000001</v>
      </c>
      <c r="AT35" s="120">
        <f>AL35/AK35</f>
        <v>0.6419793437050595</v>
      </c>
      <c r="AU35" s="131">
        <f>I35/H35</f>
        <v>0.5055350553505535</v>
      </c>
      <c r="AV35" s="180">
        <f>Q35/O35</f>
        <v>0.14613003095975233</v>
      </c>
    </row>
    <row r="36" spans="1:48" ht="12">
      <c r="A36" s="17">
        <v>138</v>
      </c>
      <c r="B36" s="19" t="s">
        <v>153</v>
      </c>
      <c r="C36" s="34">
        <v>10.2</v>
      </c>
      <c r="D36" s="66">
        <v>5.36</v>
      </c>
      <c r="E36" s="65">
        <v>5.59</v>
      </c>
      <c r="F36" s="65">
        <v>4.83</v>
      </c>
      <c r="G36" s="65">
        <v>5.08</v>
      </c>
      <c r="H36" s="65">
        <v>5.36</v>
      </c>
      <c r="I36" s="70">
        <v>3.33</v>
      </c>
      <c r="J36" s="67">
        <v>1.12</v>
      </c>
      <c r="K36" s="67">
        <v>-0.02</v>
      </c>
      <c r="L36" s="67">
        <v>0.69</v>
      </c>
      <c r="M36" s="67">
        <v>0.01</v>
      </c>
      <c r="N36" s="71">
        <v>0.2</v>
      </c>
      <c r="O36" s="146">
        <v>1572</v>
      </c>
      <c r="P36" s="147">
        <v>1114</v>
      </c>
      <c r="Q36" s="147">
        <v>458</v>
      </c>
      <c r="R36" s="136">
        <v>2.74</v>
      </c>
      <c r="S36" s="67">
        <v>1.38</v>
      </c>
      <c r="T36" s="67">
        <v>0.16</v>
      </c>
      <c r="U36" s="67">
        <v>1</v>
      </c>
      <c r="V36" s="67">
        <v>0</v>
      </c>
      <c r="W36" s="5">
        <v>0.2</v>
      </c>
      <c r="X36" s="136">
        <f>R36-D36</f>
        <v>-2.62</v>
      </c>
      <c r="Y36" s="66">
        <v>14.31</v>
      </c>
      <c r="Z36" s="67">
        <v>11.66</v>
      </c>
      <c r="AA36" s="67">
        <v>0.03</v>
      </c>
      <c r="AB36" s="67">
        <v>2.62</v>
      </c>
      <c r="AC36" s="66">
        <v>20.18</v>
      </c>
      <c r="AD36" s="75" t="s">
        <v>13</v>
      </c>
      <c r="AE36" s="76" t="s">
        <v>13</v>
      </c>
      <c r="AF36" s="77" t="s">
        <v>13</v>
      </c>
      <c r="AG36" s="77" t="s">
        <v>13</v>
      </c>
      <c r="AH36" s="82" t="s">
        <v>13</v>
      </c>
      <c r="AI36" s="80" t="s">
        <v>13</v>
      </c>
      <c r="AJ36" s="78">
        <v>0.89</v>
      </c>
      <c r="AK36" s="102">
        <v>57.12</v>
      </c>
      <c r="AL36" s="102">
        <v>49.37</v>
      </c>
      <c r="AM36" s="102">
        <v>51.95</v>
      </c>
      <c r="AN36" s="102">
        <v>54.75</v>
      </c>
      <c r="AO36" s="105">
        <v>28.03</v>
      </c>
      <c r="AP36" s="102">
        <v>-26.72</v>
      </c>
      <c r="AQ36" s="110">
        <f>E36+F36</f>
        <v>10.42</v>
      </c>
      <c r="AR36" s="155">
        <f>AK36+AL36</f>
        <v>106.49</v>
      </c>
      <c r="AS36" s="110">
        <f>F36-G36</f>
        <v>-0.25</v>
      </c>
      <c r="AT36" s="120">
        <f>AL36/AK36</f>
        <v>0.8643207282913166</v>
      </c>
      <c r="AU36" s="131">
        <f>I36/H36</f>
        <v>0.6212686567164178</v>
      </c>
      <c r="AV36" s="180">
        <f>Q36/O36</f>
        <v>0.2913486005089059</v>
      </c>
    </row>
    <row r="37" spans="1:48" ht="12">
      <c r="A37" s="17">
        <v>99</v>
      </c>
      <c r="B37" s="19" t="s">
        <v>118</v>
      </c>
      <c r="C37" s="34">
        <v>4.3</v>
      </c>
      <c r="D37" s="66">
        <v>4.16</v>
      </c>
      <c r="E37" s="65">
        <v>2.94</v>
      </c>
      <c r="F37" s="65">
        <v>12.46</v>
      </c>
      <c r="G37" s="65">
        <v>11.23</v>
      </c>
      <c r="H37" s="65">
        <v>4.16</v>
      </c>
      <c r="I37" s="70">
        <v>3.19</v>
      </c>
      <c r="J37" s="67">
        <v>0.56</v>
      </c>
      <c r="K37" s="67">
        <v>0.08</v>
      </c>
      <c r="L37" s="67">
        <v>0.25</v>
      </c>
      <c r="M37" s="67">
        <v>0.07</v>
      </c>
      <c r="N37" s="71">
        <v>0.01</v>
      </c>
      <c r="O37" s="146" t="s">
        <v>13</v>
      </c>
      <c r="P37" s="147" t="s">
        <v>13</v>
      </c>
      <c r="Q37" s="147" t="s">
        <v>13</v>
      </c>
      <c r="R37" s="136">
        <v>0.03</v>
      </c>
      <c r="S37" s="67">
        <v>0</v>
      </c>
      <c r="T37" s="67">
        <v>0</v>
      </c>
      <c r="U37" s="67">
        <v>0</v>
      </c>
      <c r="V37" s="67">
        <v>0.02</v>
      </c>
      <c r="W37" s="67">
        <v>0.01</v>
      </c>
      <c r="X37" s="136">
        <f>R37-D37</f>
        <v>-4.13</v>
      </c>
      <c r="Y37" s="66" t="s">
        <v>13</v>
      </c>
      <c r="Z37" s="67" t="s">
        <v>13</v>
      </c>
      <c r="AA37" s="67" t="s">
        <v>13</v>
      </c>
      <c r="AB37" s="67" t="s">
        <v>13</v>
      </c>
      <c r="AC37" s="66" t="s">
        <v>13</v>
      </c>
      <c r="AD37" s="75">
        <v>1.56</v>
      </c>
      <c r="AE37" s="76">
        <v>3.72</v>
      </c>
      <c r="AF37" s="77">
        <v>11.09</v>
      </c>
      <c r="AG37" s="77">
        <v>-0.64</v>
      </c>
      <c r="AH37" s="82">
        <v>-0.09</v>
      </c>
      <c r="AI37" s="80">
        <v>0.73</v>
      </c>
      <c r="AJ37" s="78">
        <v>0.92</v>
      </c>
      <c r="AK37" s="102">
        <v>12.71</v>
      </c>
      <c r="AL37" s="102">
        <v>53.89</v>
      </c>
      <c r="AM37" s="102">
        <v>48.58</v>
      </c>
      <c r="AN37" s="102">
        <v>18.01</v>
      </c>
      <c r="AO37" s="106">
        <v>0.15</v>
      </c>
      <c r="AP37" s="103">
        <v>-17.86</v>
      </c>
      <c r="AQ37" s="110">
        <f>E37+F37</f>
        <v>15.4</v>
      </c>
      <c r="AR37" s="155">
        <f>AK37+AL37</f>
        <v>66.6</v>
      </c>
      <c r="AS37" s="110">
        <f>F37-G37</f>
        <v>1.2300000000000004</v>
      </c>
      <c r="AT37" s="120">
        <f>AL37/AK37</f>
        <v>4.239968528717545</v>
      </c>
      <c r="AU37" s="131">
        <f>I37/H37</f>
        <v>0.766826923076923</v>
      </c>
      <c r="AV37" s="180"/>
    </row>
    <row r="38" spans="1:48" ht="12">
      <c r="A38" s="17">
        <v>98</v>
      </c>
      <c r="B38" s="19" t="s">
        <v>117</v>
      </c>
      <c r="C38" s="34">
        <v>83.1</v>
      </c>
      <c r="D38" s="66">
        <v>0.87</v>
      </c>
      <c r="E38" s="65">
        <v>1.02</v>
      </c>
      <c r="F38" s="65">
        <v>0.39</v>
      </c>
      <c r="G38" s="65">
        <v>0.54</v>
      </c>
      <c r="H38" s="65">
        <v>0.87</v>
      </c>
      <c r="I38" s="70">
        <v>0.07</v>
      </c>
      <c r="J38" s="67">
        <v>0.42</v>
      </c>
      <c r="K38" s="67">
        <v>0.01</v>
      </c>
      <c r="L38" s="67">
        <v>0.08</v>
      </c>
      <c r="M38" s="67">
        <v>0.25</v>
      </c>
      <c r="N38" s="71">
        <v>0.04</v>
      </c>
      <c r="O38" s="146">
        <v>1543</v>
      </c>
      <c r="P38" s="147">
        <v>1378</v>
      </c>
      <c r="Q38" s="147">
        <v>164</v>
      </c>
      <c r="R38" s="136">
        <v>0.54</v>
      </c>
      <c r="S38" s="67">
        <v>0.28</v>
      </c>
      <c r="T38" s="67">
        <v>0.07</v>
      </c>
      <c r="U38" s="67">
        <v>0.07</v>
      </c>
      <c r="V38" s="67">
        <v>0.08</v>
      </c>
      <c r="W38" s="67">
        <v>0.04</v>
      </c>
      <c r="X38" s="136">
        <f>R38-D38</f>
        <v>-0.32999999999999996</v>
      </c>
      <c r="Y38" s="66">
        <v>128.46</v>
      </c>
      <c r="Z38" s="67">
        <v>100.37</v>
      </c>
      <c r="AA38" s="67">
        <v>6.33</v>
      </c>
      <c r="AB38" s="67">
        <v>21.76</v>
      </c>
      <c r="AC38" s="66">
        <v>5.86</v>
      </c>
      <c r="AD38" s="75">
        <v>1.98</v>
      </c>
      <c r="AE38" s="76">
        <v>-0.23</v>
      </c>
      <c r="AF38" s="77">
        <v>1.3</v>
      </c>
      <c r="AG38" s="77">
        <v>-0.56</v>
      </c>
      <c r="AH38" s="82">
        <v>0.3</v>
      </c>
      <c r="AI38" s="80">
        <v>0.66</v>
      </c>
      <c r="AJ38" s="78">
        <v>0.77</v>
      </c>
      <c r="AK38" s="102">
        <v>84.67</v>
      </c>
      <c r="AL38" s="102">
        <v>32.54</v>
      </c>
      <c r="AM38" s="102">
        <v>44.98</v>
      </c>
      <c r="AN38" s="102">
        <v>72.23</v>
      </c>
      <c r="AO38" s="106">
        <v>45.23</v>
      </c>
      <c r="AP38" s="103">
        <v>-27</v>
      </c>
      <c r="AQ38" s="110">
        <f>E38+F38</f>
        <v>1.4100000000000001</v>
      </c>
      <c r="AR38" s="155">
        <f>AK38+AL38</f>
        <v>117.21000000000001</v>
      </c>
      <c r="AS38" s="110">
        <f>F38-G38</f>
        <v>-0.15000000000000002</v>
      </c>
      <c r="AT38" s="120">
        <f>AL38/AK38</f>
        <v>0.38431557812684536</v>
      </c>
      <c r="AU38" s="131">
        <f>I38/H38</f>
        <v>0.08045977011494254</v>
      </c>
      <c r="AV38" s="180">
        <f>Q38/O38</f>
        <v>0.10628645495787427</v>
      </c>
    </row>
    <row r="39" spans="1:48" ht="12">
      <c r="A39" s="17">
        <v>75</v>
      </c>
      <c r="B39" s="19" t="s">
        <v>94</v>
      </c>
      <c r="C39" s="34">
        <v>4.5</v>
      </c>
      <c r="D39" s="66">
        <v>9.52</v>
      </c>
      <c r="E39" s="65">
        <v>7.59</v>
      </c>
      <c r="F39" s="65">
        <v>11.34</v>
      </c>
      <c r="G39" s="65">
        <v>9.41</v>
      </c>
      <c r="H39" s="65">
        <v>9.52</v>
      </c>
      <c r="I39" s="70">
        <v>7.82</v>
      </c>
      <c r="J39" s="67">
        <v>1.03</v>
      </c>
      <c r="K39" s="67">
        <v>0.03</v>
      </c>
      <c r="L39" s="67">
        <v>0.37</v>
      </c>
      <c r="M39" s="67">
        <v>0.21</v>
      </c>
      <c r="N39" s="71">
        <v>0</v>
      </c>
      <c r="O39" s="146" t="s">
        <v>13</v>
      </c>
      <c r="P39" s="147" t="s">
        <v>13</v>
      </c>
      <c r="Q39" s="147" t="s">
        <v>13</v>
      </c>
      <c r="R39" s="136">
        <v>1.08</v>
      </c>
      <c r="S39" s="5">
        <v>0.13</v>
      </c>
      <c r="T39" s="5">
        <v>0</v>
      </c>
      <c r="U39" s="5">
        <v>0</v>
      </c>
      <c r="V39" s="5">
        <v>0.94</v>
      </c>
      <c r="W39" s="5">
        <v>0</v>
      </c>
      <c r="X39" s="136">
        <f>R39-D39</f>
        <v>-8.44</v>
      </c>
      <c r="Y39" s="66" t="s">
        <v>13</v>
      </c>
      <c r="Z39" s="67" t="s">
        <v>13</v>
      </c>
      <c r="AA39" s="67" t="s">
        <v>13</v>
      </c>
      <c r="AB39" s="67" t="s">
        <v>13</v>
      </c>
      <c r="AC39" s="66" t="s">
        <v>13</v>
      </c>
      <c r="AD39" s="75" t="s">
        <v>13</v>
      </c>
      <c r="AE39" s="76" t="s">
        <v>13</v>
      </c>
      <c r="AF39" s="77" t="s">
        <v>13</v>
      </c>
      <c r="AG39" s="77" t="s">
        <v>13</v>
      </c>
      <c r="AH39" s="82" t="s">
        <v>13</v>
      </c>
      <c r="AI39" s="80">
        <v>0.73</v>
      </c>
      <c r="AJ39" s="78">
        <v>0.87</v>
      </c>
      <c r="AK39" s="102">
        <v>34.12</v>
      </c>
      <c r="AL39" s="102">
        <v>51.01</v>
      </c>
      <c r="AM39" s="102">
        <v>42.31</v>
      </c>
      <c r="AN39" s="102">
        <v>42.82</v>
      </c>
      <c r="AO39" s="105">
        <v>5.12</v>
      </c>
      <c r="AP39" s="102">
        <v>-37.7</v>
      </c>
      <c r="AQ39" s="110">
        <f>E39+F39</f>
        <v>18.93</v>
      </c>
      <c r="AR39" s="155">
        <f>AK39+AL39</f>
        <v>85.13</v>
      </c>
      <c r="AS39" s="110">
        <f>F39-G39</f>
        <v>1.9299999999999997</v>
      </c>
      <c r="AT39" s="120">
        <f>AL39/AK39</f>
        <v>1.4950175849941383</v>
      </c>
      <c r="AU39" s="131">
        <f>I39/H39</f>
        <v>0.8214285714285715</v>
      </c>
      <c r="AV39" s="180"/>
    </row>
    <row r="40" spans="1:48" ht="12">
      <c r="A40" s="17">
        <v>139</v>
      </c>
      <c r="B40" s="19" t="s">
        <v>154</v>
      </c>
      <c r="C40" s="34">
        <v>5.4</v>
      </c>
      <c r="D40" s="66">
        <v>8.04</v>
      </c>
      <c r="E40" s="65">
        <v>6.51</v>
      </c>
      <c r="F40" s="65">
        <v>9.24</v>
      </c>
      <c r="G40" s="65">
        <v>7.73</v>
      </c>
      <c r="H40" s="65">
        <v>8.04</v>
      </c>
      <c r="I40" s="70">
        <v>3.53</v>
      </c>
      <c r="J40" s="67">
        <v>2.49</v>
      </c>
      <c r="K40" s="67">
        <v>0.01</v>
      </c>
      <c r="L40" s="67">
        <v>1</v>
      </c>
      <c r="M40" s="67">
        <v>0.67</v>
      </c>
      <c r="N40" s="71">
        <v>0.34</v>
      </c>
      <c r="O40" s="146">
        <v>1440</v>
      </c>
      <c r="P40" s="147">
        <v>569</v>
      </c>
      <c r="Q40" s="147">
        <v>871</v>
      </c>
      <c r="R40" s="136">
        <v>5.7</v>
      </c>
      <c r="S40" s="67">
        <v>3.03</v>
      </c>
      <c r="T40" s="67">
        <v>0.05</v>
      </c>
      <c r="U40" s="67">
        <v>0.25</v>
      </c>
      <c r="V40" s="67">
        <v>2.02</v>
      </c>
      <c r="W40" s="5">
        <v>0.34</v>
      </c>
      <c r="X40" s="136">
        <f>R40-D40</f>
        <v>-2.339999999999999</v>
      </c>
      <c r="Y40" s="66">
        <v>9.59</v>
      </c>
      <c r="Z40" s="67">
        <v>8.34</v>
      </c>
      <c r="AA40" s="67">
        <v>0.33</v>
      </c>
      <c r="AB40" s="67">
        <v>0.93</v>
      </c>
      <c r="AC40" s="66">
        <v>20.86</v>
      </c>
      <c r="AD40" s="75">
        <v>0.18</v>
      </c>
      <c r="AE40" s="76">
        <v>0.53</v>
      </c>
      <c r="AF40" s="77">
        <v>0.8</v>
      </c>
      <c r="AG40" s="77">
        <v>-0.19</v>
      </c>
      <c r="AH40" s="82">
        <v>-0.04</v>
      </c>
      <c r="AI40" s="80">
        <v>0.88</v>
      </c>
      <c r="AJ40" s="78">
        <v>0.95</v>
      </c>
      <c r="AK40" s="102">
        <v>35.38</v>
      </c>
      <c r="AL40" s="102">
        <v>50.21</v>
      </c>
      <c r="AM40" s="102">
        <v>41.97</v>
      </c>
      <c r="AN40" s="102">
        <v>43.64</v>
      </c>
      <c r="AO40" s="105">
        <v>30.96</v>
      </c>
      <c r="AP40" s="102">
        <v>-12.68</v>
      </c>
      <c r="AQ40" s="110">
        <f>E40+F40</f>
        <v>15.75</v>
      </c>
      <c r="AR40" s="155">
        <f>AK40+AL40</f>
        <v>85.59</v>
      </c>
      <c r="AS40" s="110">
        <f>F40-G40</f>
        <v>1.5099999999999998</v>
      </c>
      <c r="AT40" s="120">
        <f>AL40/AK40</f>
        <v>1.4191633691351044</v>
      </c>
      <c r="AU40" s="131">
        <f>I40/H40</f>
        <v>0.43905472636815923</v>
      </c>
      <c r="AV40" s="180">
        <f>Q40/O40</f>
        <v>0.6048611111111111</v>
      </c>
    </row>
    <row r="41" spans="1:48" ht="12">
      <c r="A41" s="17">
        <v>109</v>
      </c>
      <c r="B41" s="19" t="s">
        <v>125</v>
      </c>
      <c r="C41" s="34">
        <v>16.3</v>
      </c>
      <c r="D41" s="66">
        <v>3</v>
      </c>
      <c r="E41" s="65">
        <v>4.16</v>
      </c>
      <c r="F41" s="65">
        <v>1.3</v>
      </c>
      <c r="G41" s="65">
        <v>2.46</v>
      </c>
      <c r="H41" s="65">
        <v>3</v>
      </c>
      <c r="I41" s="70">
        <v>0.56</v>
      </c>
      <c r="J41" s="67">
        <v>0.52</v>
      </c>
      <c r="K41" s="67">
        <v>0.41</v>
      </c>
      <c r="L41" s="67">
        <v>0.77</v>
      </c>
      <c r="M41" s="67">
        <v>0.6</v>
      </c>
      <c r="N41" s="71">
        <v>0.13</v>
      </c>
      <c r="O41" s="146">
        <v>803</v>
      </c>
      <c r="P41" s="147">
        <v>486</v>
      </c>
      <c r="Q41" s="147">
        <v>317</v>
      </c>
      <c r="R41" s="136">
        <v>4.14</v>
      </c>
      <c r="S41" s="52">
        <v>0.63</v>
      </c>
      <c r="T41" s="52">
        <v>0.97</v>
      </c>
      <c r="U41" s="52">
        <v>1.6</v>
      </c>
      <c r="V41" s="52">
        <v>0.8</v>
      </c>
      <c r="W41" s="52">
        <v>0.13</v>
      </c>
      <c r="X41" s="136">
        <f>R41-D41</f>
        <v>1.1399999999999997</v>
      </c>
      <c r="Y41" s="66">
        <v>15.16</v>
      </c>
      <c r="Z41" s="67">
        <v>3.25</v>
      </c>
      <c r="AA41" s="67">
        <v>1.59</v>
      </c>
      <c r="AB41" s="67">
        <v>10.31</v>
      </c>
      <c r="AC41" s="66">
        <v>1.29</v>
      </c>
      <c r="AD41" s="75">
        <v>1.08</v>
      </c>
      <c r="AE41" s="76">
        <v>0.3</v>
      </c>
      <c r="AF41" s="77">
        <v>1.7</v>
      </c>
      <c r="AG41" s="77">
        <v>-0.52</v>
      </c>
      <c r="AH41" s="82">
        <v>0</v>
      </c>
      <c r="AI41" s="80">
        <v>0.71</v>
      </c>
      <c r="AJ41" s="78">
        <v>0.87</v>
      </c>
      <c r="AK41" s="102">
        <v>67.83</v>
      </c>
      <c r="AL41" s="102">
        <v>21.23</v>
      </c>
      <c r="AM41" s="102">
        <v>40.16</v>
      </c>
      <c r="AN41" s="102">
        <v>48.91</v>
      </c>
      <c r="AO41" s="105">
        <v>67.42</v>
      </c>
      <c r="AP41" s="102">
        <v>18.51</v>
      </c>
      <c r="AQ41" s="110">
        <f>E41+F41</f>
        <v>5.46</v>
      </c>
      <c r="AR41" s="155">
        <f>AK41+AL41</f>
        <v>89.06</v>
      </c>
      <c r="AS41" s="110">
        <f>F41-G41</f>
        <v>-1.16</v>
      </c>
      <c r="AT41" s="120">
        <f>AL41/AK41</f>
        <v>0.31298835323603125</v>
      </c>
      <c r="AU41" s="131">
        <f>I41/H41</f>
        <v>0.18666666666666668</v>
      </c>
      <c r="AV41" s="180">
        <f>Q41/O41</f>
        <v>0.39476961394769616</v>
      </c>
    </row>
    <row r="42" spans="1:48" ht="12">
      <c r="A42" s="17">
        <v>95</v>
      </c>
      <c r="B42" s="19" t="s">
        <v>114</v>
      </c>
      <c r="C42" s="34">
        <v>4</v>
      </c>
      <c r="D42" s="121">
        <v>7.7</v>
      </c>
      <c r="E42" s="65">
        <v>13.11</v>
      </c>
      <c r="F42" s="65">
        <v>3.53</v>
      </c>
      <c r="G42" s="65">
        <v>9.48</v>
      </c>
      <c r="H42" s="65">
        <v>7.7</v>
      </c>
      <c r="I42" s="70">
        <v>2.22</v>
      </c>
      <c r="J42" s="67">
        <v>0.73</v>
      </c>
      <c r="K42" s="67">
        <v>1.9</v>
      </c>
      <c r="L42" s="67">
        <v>0.99</v>
      </c>
      <c r="M42" s="67">
        <v>1.7</v>
      </c>
      <c r="N42" s="71">
        <v>0.17</v>
      </c>
      <c r="O42" s="146" t="s">
        <v>13</v>
      </c>
      <c r="P42" s="147" t="s">
        <v>13</v>
      </c>
      <c r="Q42" s="147" t="s">
        <v>13</v>
      </c>
      <c r="R42" s="136">
        <v>14.06</v>
      </c>
      <c r="S42" s="67">
        <v>4.4</v>
      </c>
      <c r="T42" s="67">
        <v>5.06</v>
      </c>
      <c r="U42" s="67">
        <v>2.08</v>
      </c>
      <c r="V42" s="67">
        <v>2.35</v>
      </c>
      <c r="W42" s="67">
        <v>0.17</v>
      </c>
      <c r="X42" s="136">
        <f>R42-D42</f>
        <v>6.36</v>
      </c>
      <c r="Y42" s="66" t="s">
        <v>13</v>
      </c>
      <c r="Z42" s="67" t="s">
        <v>13</v>
      </c>
      <c r="AA42" s="67" t="s">
        <v>13</v>
      </c>
      <c r="AB42" s="67" t="s">
        <v>13</v>
      </c>
      <c r="AC42" s="66" t="s">
        <v>13</v>
      </c>
      <c r="AD42" s="75">
        <v>0.66</v>
      </c>
      <c r="AE42" s="76">
        <v>-0.16</v>
      </c>
      <c r="AF42" s="77">
        <v>0.4</v>
      </c>
      <c r="AG42" s="77">
        <v>-0.41</v>
      </c>
      <c r="AH42" s="82">
        <v>-0.01</v>
      </c>
      <c r="AI42" s="80">
        <v>0.85</v>
      </c>
      <c r="AJ42" s="78">
        <v>0.94</v>
      </c>
      <c r="AK42" s="102">
        <v>52.81</v>
      </c>
      <c r="AL42" s="102">
        <v>14.2</v>
      </c>
      <c r="AM42" s="102">
        <v>38.17</v>
      </c>
      <c r="AN42" s="102">
        <v>31</v>
      </c>
      <c r="AO42" s="106">
        <v>56.64</v>
      </c>
      <c r="AP42" s="103">
        <v>25.64</v>
      </c>
      <c r="AQ42" s="110">
        <f>E42+F42</f>
        <v>16.64</v>
      </c>
      <c r="AR42" s="155">
        <f>AK42+AL42</f>
        <v>67.01</v>
      </c>
      <c r="AS42" s="110">
        <f>F42-G42</f>
        <v>-5.950000000000001</v>
      </c>
      <c r="AT42" s="120">
        <f>AL42/AK42</f>
        <v>0.26888846809316413</v>
      </c>
      <c r="AU42" s="131">
        <f>I42/H42</f>
        <v>0.28831168831168835</v>
      </c>
      <c r="AV42" s="180"/>
    </row>
    <row r="43" spans="1:48" ht="12">
      <c r="A43" s="17">
        <v>145</v>
      </c>
      <c r="B43" s="19" t="s">
        <v>160</v>
      </c>
      <c r="C43" s="34">
        <v>10.1</v>
      </c>
      <c r="D43" s="66">
        <v>3.55</v>
      </c>
      <c r="E43" s="65">
        <v>3.97</v>
      </c>
      <c r="F43" s="65">
        <v>2.95</v>
      </c>
      <c r="G43" s="65">
        <v>3.37</v>
      </c>
      <c r="H43" s="65">
        <v>3.55</v>
      </c>
      <c r="I43" s="70">
        <v>1.49</v>
      </c>
      <c r="J43" s="67">
        <v>1.48</v>
      </c>
      <c r="K43" s="67">
        <v>0</v>
      </c>
      <c r="L43" s="67">
        <v>0.38</v>
      </c>
      <c r="M43" s="67">
        <v>0.01</v>
      </c>
      <c r="N43" s="71">
        <v>0.2</v>
      </c>
      <c r="O43" s="146">
        <v>789</v>
      </c>
      <c r="P43" s="147">
        <v>662</v>
      </c>
      <c r="Q43" s="147">
        <v>128</v>
      </c>
      <c r="R43" s="136">
        <v>2.82</v>
      </c>
      <c r="S43" s="67">
        <v>1.99</v>
      </c>
      <c r="T43" s="67">
        <v>0.15</v>
      </c>
      <c r="U43" s="67">
        <v>0.47</v>
      </c>
      <c r="V43" s="67">
        <v>0.01</v>
      </c>
      <c r="W43" s="5">
        <v>0.2</v>
      </c>
      <c r="X43" s="136">
        <f>R43-D43</f>
        <v>-0.73</v>
      </c>
      <c r="Y43" s="66">
        <v>22.23</v>
      </c>
      <c r="Z43" s="67">
        <v>15.01</v>
      </c>
      <c r="AA43" s="67">
        <v>0.98</v>
      </c>
      <c r="AB43" s="67">
        <v>6.24</v>
      </c>
      <c r="AC43" s="66">
        <v>6.95</v>
      </c>
      <c r="AD43" s="75">
        <v>0.01</v>
      </c>
      <c r="AE43" s="76">
        <v>0.16</v>
      </c>
      <c r="AF43" s="77">
        <v>0.17</v>
      </c>
      <c r="AG43" s="77">
        <v>0.21</v>
      </c>
      <c r="AH43" s="82">
        <v>0.22</v>
      </c>
      <c r="AI43" s="80">
        <v>0.79</v>
      </c>
      <c r="AJ43" s="78">
        <v>0.87</v>
      </c>
      <c r="AK43" s="102">
        <v>40.11</v>
      </c>
      <c r="AL43" s="102">
        <v>29.78</v>
      </c>
      <c r="AM43" s="102">
        <v>34.07</v>
      </c>
      <c r="AN43" s="102">
        <v>35.84</v>
      </c>
      <c r="AO43" s="105">
        <v>28.49</v>
      </c>
      <c r="AP43" s="102">
        <v>-7.35</v>
      </c>
      <c r="AQ43" s="110">
        <f>E43+F43</f>
        <v>6.92</v>
      </c>
      <c r="AR43" s="155">
        <f>AK43+AL43</f>
        <v>69.89</v>
      </c>
      <c r="AS43" s="110">
        <f>F43-G43</f>
        <v>-0.41999999999999993</v>
      </c>
      <c r="AT43" s="120">
        <f>AL43/AK43</f>
        <v>0.7424582398404388</v>
      </c>
      <c r="AU43" s="131">
        <f>I43/H43</f>
        <v>0.4197183098591549</v>
      </c>
      <c r="AV43" s="180">
        <f>Q43/O43</f>
        <v>0.16223067173637515</v>
      </c>
    </row>
    <row r="44" spans="1:48" ht="12">
      <c r="A44" s="17">
        <v>60</v>
      </c>
      <c r="B44" s="19" t="s">
        <v>80</v>
      </c>
      <c r="C44" s="34">
        <v>69.5</v>
      </c>
      <c r="D44" s="66">
        <v>2.68</v>
      </c>
      <c r="E44" s="65">
        <v>2.56</v>
      </c>
      <c r="F44" s="65">
        <v>0.56</v>
      </c>
      <c r="G44" s="65">
        <v>0.44</v>
      </c>
      <c r="H44" s="65">
        <v>2.68</v>
      </c>
      <c r="I44" s="70">
        <v>1.66</v>
      </c>
      <c r="J44" s="67">
        <v>0.69</v>
      </c>
      <c r="K44" s="67">
        <v>0.11</v>
      </c>
      <c r="L44" s="67">
        <v>0.04</v>
      </c>
      <c r="M44" s="67">
        <v>0.09</v>
      </c>
      <c r="N44" s="71">
        <v>0.09</v>
      </c>
      <c r="O44" s="146">
        <v>1624</v>
      </c>
      <c r="P44" s="147">
        <v>1333</v>
      </c>
      <c r="Q44" s="147">
        <v>291</v>
      </c>
      <c r="R44" s="136">
        <v>1.42</v>
      </c>
      <c r="S44" s="5">
        <v>0.55</v>
      </c>
      <c r="T44" s="5">
        <v>0.1</v>
      </c>
      <c r="U44" s="5">
        <v>0.36</v>
      </c>
      <c r="V44" s="5">
        <v>0.31</v>
      </c>
      <c r="W44" s="5">
        <v>0.09</v>
      </c>
      <c r="X44" s="136">
        <f>R44-D44</f>
        <v>-1.2600000000000002</v>
      </c>
      <c r="Y44" s="66">
        <v>133.25</v>
      </c>
      <c r="Z44" s="67">
        <v>60.48</v>
      </c>
      <c r="AA44" s="67">
        <v>21.28</v>
      </c>
      <c r="AB44" s="67">
        <v>51.49</v>
      </c>
      <c r="AC44" s="66">
        <v>52.92</v>
      </c>
      <c r="AD44" s="75">
        <v>2.12</v>
      </c>
      <c r="AE44" s="76">
        <v>0.68</v>
      </c>
      <c r="AF44" s="77">
        <v>4.24</v>
      </c>
      <c r="AG44" s="77">
        <v>-0.65</v>
      </c>
      <c r="AH44" s="82">
        <v>0.1</v>
      </c>
      <c r="AI44" s="80">
        <v>0.57</v>
      </c>
      <c r="AJ44" s="78">
        <v>0.76</v>
      </c>
      <c r="AK44" s="102">
        <v>177.9</v>
      </c>
      <c r="AL44" s="102">
        <v>38.95</v>
      </c>
      <c r="AM44" s="102">
        <v>30.83</v>
      </c>
      <c r="AN44" s="102">
        <v>186.03</v>
      </c>
      <c r="AO44" s="105">
        <v>98.48</v>
      </c>
      <c r="AP44" s="102">
        <v>-87.55</v>
      </c>
      <c r="AQ44" s="110">
        <f>E44+F44</f>
        <v>3.12</v>
      </c>
      <c r="AR44" s="155">
        <f>AK44+AL44</f>
        <v>216.85000000000002</v>
      </c>
      <c r="AS44" s="110">
        <f>F44-G44</f>
        <v>0.12000000000000005</v>
      </c>
      <c r="AT44" s="120">
        <f>AL44/AK44</f>
        <v>0.21894322653175943</v>
      </c>
      <c r="AU44" s="131">
        <f>I44/H44</f>
        <v>0.6194029850746268</v>
      </c>
      <c r="AV44" s="161">
        <f>Q44/O44</f>
        <v>0.1791871921182266</v>
      </c>
    </row>
    <row r="45" spans="1:48" ht="12">
      <c r="A45" s="17">
        <v>22</v>
      </c>
      <c r="B45" s="19" t="s">
        <v>31</v>
      </c>
      <c r="C45" s="34">
        <v>1.4</v>
      </c>
      <c r="D45" s="66">
        <v>1.3</v>
      </c>
      <c r="E45" s="65">
        <v>2.28</v>
      </c>
      <c r="F45" s="65">
        <v>0.74</v>
      </c>
      <c r="G45" s="65">
        <v>2.13</v>
      </c>
      <c r="H45" s="65">
        <v>1.3</v>
      </c>
      <c r="I45" s="70">
        <v>0.01</v>
      </c>
      <c r="J45" s="67">
        <v>0.43</v>
      </c>
      <c r="K45" s="67">
        <v>0.04</v>
      </c>
      <c r="L45" s="67">
        <v>0.6</v>
      </c>
      <c r="M45" s="67">
        <v>0.15</v>
      </c>
      <c r="N45" s="71">
        <v>0.06</v>
      </c>
      <c r="O45" s="146">
        <v>1420</v>
      </c>
      <c r="P45" s="147">
        <v>1035</v>
      </c>
      <c r="Q45" s="147">
        <v>385</v>
      </c>
      <c r="R45" s="136">
        <v>24.97</v>
      </c>
      <c r="S45" s="5">
        <v>0.55</v>
      </c>
      <c r="T45" s="5">
        <v>4.65</v>
      </c>
      <c r="U45" s="5">
        <v>15.86</v>
      </c>
      <c r="V45" s="5">
        <v>3.86</v>
      </c>
      <c r="W45" s="5">
        <v>0.06</v>
      </c>
      <c r="X45" s="136">
        <f>R45-D45</f>
        <v>23.669999999999998</v>
      </c>
      <c r="Y45" s="66">
        <v>1.35</v>
      </c>
      <c r="Z45" s="67">
        <v>1.23</v>
      </c>
      <c r="AA45" s="67">
        <v>0.02</v>
      </c>
      <c r="AB45" s="67">
        <v>0.1</v>
      </c>
      <c r="AC45" s="66">
        <v>0.07</v>
      </c>
      <c r="AD45" s="75">
        <v>1.84</v>
      </c>
      <c r="AE45" s="76">
        <v>-0.04</v>
      </c>
      <c r="AF45" s="77">
        <v>1.72</v>
      </c>
      <c r="AG45" s="77">
        <v>-0.67</v>
      </c>
      <c r="AH45" s="82">
        <v>-0.07</v>
      </c>
      <c r="AI45" s="80" t="s">
        <v>13</v>
      </c>
      <c r="AJ45" s="78">
        <v>0.68</v>
      </c>
      <c r="AK45" s="101">
        <v>3.15</v>
      </c>
      <c r="AL45" s="101">
        <v>1.02</v>
      </c>
      <c r="AM45" s="101">
        <v>29.48</v>
      </c>
      <c r="AN45" s="101">
        <v>1.8</v>
      </c>
      <c r="AO45" s="83">
        <v>34.56</v>
      </c>
      <c r="AP45" s="101">
        <v>32.77</v>
      </c>
      <c r="AQ45" s="110">
        <f>E45+F45</f>
        <v>3.0199999999999996</v>
      </c>
      <c r="AR45" s="155">
        <f>AK45+AL45</f>
        <v>4.17</v>
      </c>
      <c r="AS45" s="110">
        <f>F45-G45</f>
        <v>-1.39</v>
      </c>
      <c r="AT45" s="120">
        <f>AL45/AK45</f>
        <v>0.3238095238095238</v>
      </c>
      <c r="AU45" s="131">
        <f>I45/H45</f>
        <v>0.007692307692307692</v>
      </c>
      <c r="AV45" s="161">
        <f>Q45/O45</f>
        <v>0.2711267605633803</v>
      </c>
    </row>
    <row r="46" spans="1:48" ht="12">
      <c r="A46" s="17">
        <v>64</v>
      </c>
      <c r="B46" s="19" t="s">
        <v>84</v>
      </c>
      <c r="C46" s="34">
        <v>14.8</v>
      </c>
      <c r="D46" s="66">
        <v>3.37</v>
      </c>
      <c r="E46" s="65">
        <v>4.31</v>
      </c>
      <c r="F46" s="65">
        <v>1</v>
      </c>
      <c r="G46" s="65">
        <v>1.95</v>
      </c>
      <c r="H46" s="65">
        <v>3.37</v>
      </c>
      <c r="I46" s="70">
        <v>2.03</v>
      </c>
      <c r="J46" s="67">
        <v>1.18</v>
      </c>
      <c r="K46" s="67">
        <v>0</v>
      </c>
      <c r="L46" s="67">
        <v>0.11</v>
      </c>
      <c r="M46" s="67">
        <v>0.01</v>
      </c>
      <c r="N46" s="71">
        <v>0.05</v>
      </c>
      <c r="O46" s="146">
        <v>1774</v>
      </c>
      <c r="P46" s="147">
        <v>1751</v>
      </c>
      <c r="Q46" s="147">
        <v>23</v>
      </c>
      <c r="R46" s="136">
        <v>4.28</v>
      </c>
      <c r="S46" s="5">
        <v>1.45</v>
      </c>
      <c r="T46" s="5">
        <v>2.49</v>
      </c>
      <c r="U46" s="5">
        <v>0.22</v>
      </c>
      <c r="V46" s="5">
        <v>0.07</v>
      </c>
      <c r="W46" s="5">
        <v>0.05</v>
      </c>
      <c r="X46" s="136">
        <f>R46-D46</f>
        <v>0.9100000000000001</v>
      </c>
      <c r="Y46" s="66">
        <v>56.22</v>
      </c>
      <c r="Z46" s="67">
        <v>21.38</v>
      </c>
      <c r="AA46" s="67">
        <v>11.41</v>
      </c>
      <c r="AB46" s="67">
        <v>23.43</v>
      </c>
      <c r="AC46" s="66">
        <v>31.79</v>
      </c>
      <c r="AD46" s="75" t="s">
        <v>13</v>
      </c>
      <c r="AE46" s="76" t="s">
        <v>13</v>
      </c>
      <c r="AF46" s="77" t="s">
        <v>13</v>
      </c>
      <c r="AG46" s="77" t="s">
        <v>13</v>
      </c>
      <c r="AH46" s="82" t="s">
        <v>13</v>
      </c>
      <c r="AI46" s="80" t="s">
        <v>13</v>
      </c>
      <c r="AJ46" s="78">
        <v>0.79</v>
      </c>
      <c r="AK46" s="102">
        <v>63.93</v>
      </c>
      <c r="AL46" s="102">
        <v>14.84</v>
      </c>
      <c r="AM46" s="102">
        <v>28.9</v>
      </c>
      <c r="AN46" s="102">
        <v>49.98</v>
      </c>
      <c r="AO46" s="105">
        <v>63.46</v>
      </c>
      <c r="AP46" s="102">
        <v>13.48</v>
      </c>
      <c r="AQ46" s="110">
        <f>E46+F46</f>
        <v>5.31</v>
      </c>
      <c r="AR46" s="155">
        <f>AK46+AL46</f>
        <v>78.77</v>
      </c>
      <c r="AS46" s="110">
        <f>F46-G46</f>
        <v>-0.95</v>
      </c>
      <c r="AT46" s="120">
        <f>AL46/AK46</f>
        <v>0.23212889097450337</v>
      </c>
      <c r="AU46" s="131">
        <f>I46/H46</f>
        <v>0.602373887240356</v>
      </c>
      <c r="AV46" s="161">
        <f>Q46/O46</f>
        <v>0.012965050732807215</v>
      </c>
    </row>
    <row r="47" spans="1:48" ht="12">
      <c r="A47" s="17">
        <v>153</v>
      </c>
      <c r="B47" s="19" t="s">
        <v>167</v>
      </c>
      <c r="C47" s="34">
        <v>10.5</v>
      </c>
      <c r="D47" s="66">
        <v>4.44</v>
      </c>
      <c r="E47" s="65">
        <v>3.29</v>
      </c>
      <c r="F47" s="65">
        <v>3.8</v>
      </c>
      <c r="G47" s="65">
        <v>2.65</v>
      </c>
      <c r="H47" s="65">
        <v>4.44</v>
      </c>
      <c r="I47" s="70">
        <v>2.58</v>
      </c>
      <c r="J47" s="67">
        <v>0.93</v>
      </c>
      <c r="K47" s="67">
        <v>0.4</v>
      </c>
      <c r="L47" s="67">
        <v>0.2</v>
      </c>
      <c r="M47" s="67">
        <v>0.3</v>
      </c>
      <c r="N47" s="71">
        <v>0.04</v>
      </c>
      <c r="O47" s="146">
        <v>2264</v>
      </c>
      <c r="P47" s="147">
        <v>1050</v>
      </c>
      <c r="Q47" s="147">
        <v>1214</v>
      </c>
      <c r="R47" s="136">
        <v>1.23</v>
      </c>
      <c r="S47" s="67">
        <v>0.28</v>
      </c>
      <c r="T47" s="67">
        <v>0.36</v>
      </c>
      <c r="U47" s="67">
        <v>0.47</v>
      </c>
      <c r="V47" s="67">
        <v>0.08</v>
      </c>
      <c r="W47" s="5">
        <v>0.04</v>
      </c>
      <c r="X47" s="136">
        <f>R47-D47</f>
        <v>-3.2100000000000004</v>
      </c>
      <c r="Y47" s="66">
        <v>15.07</v>
      </c>
      <c r="Z47" s="67">
        <v>5.74</v>
      </c>
      <c r="AA47" s="67">
        <v>3.73</v>
      </c>
      <c r="AB47" s="67">
        <v>5.6</v>
      </c>
      <c r="AC47" s="66">
        <v>13.58</v>
      </c>
      <c r="AD47" s="75">
        <v>0.18</v>
      </c>
      <c r="AE47" s="76">
        <v>0.68</v>
      </c>
      <c r="AF47" s="77">
        <v>0.98</v>
      </c>
      <c r="AG47" s="77">
        <v>-0.16</v>
      </c>
      <c r="AH47" s="82">
        <v>-0.01</v>
      </c>
      <c r="AI47" s="80">
        <v>0.79</v>
      </c>
      <c r="AJ47" s="78">
        <v>0.9</v>
      </c>
      <c r="AK47" s="102">
        <v>34.51</v>
      </c>
      <c r="AL47" s="102">
        <v>39.86</v>
      </c>
      <c r="AM47" s="102">
        <v>27.82</v>
      </c>
      <c r="AN47" s="102">
        <v>46.55</v>
      </c>
      <c r="AO47" s="105">
        <v>12.93</v>
      </c>
      <c r="AP47" s="102">
        <v>-33.62</v>
      </c>
      <c r="AQ47" s="110">
        <f>E47+F47</f>
        <v>7.09</v>
      </c>
      <c r="AR47" s="155">
        <f>AK47+AL47</f>
        <v>74.37</v>
      </c>
      <c r="AS47" s="110">
        <f>F47-G47</f>
        <v>1.15</v>
      </c>
      <c r="AT47" s="120">
        <f>AL47/AK47</f>
        <v>1.1550275282526805</v>
      </c>
      <c r="AU47" s="131">
        <f>I47/H47</f>
        <v>0.581081081081081</v>
      </c>
      <c r="AV47" s="180">
        <f>Q47/O47</f>
        <v>0.5362190812720848</v>
      </c>
    </row>
    <row r="48" spans="1:48" ht="12" customHeight="1">
      <c r="A48" s="17">
        <v>154</v>
      </c>
      <c r="B48" s="19" t="s">
        <v>168</v>
      </c>
      <c r="C48" s="34">
        <v>21.7</v>
      </c>
      <c r="D48" s="66">
        <v>2.87</v>
      </c>
      <c r="E48" s="65">
        <v>2.93</v>
      </c>
      <c r="F48" s="65">
        <v>1.22</v>
      </c>
      <c r="G48" s="65">
        <v>1.28</v>
      </c>
      <c r="H48" s="65">
        <v>2.87</v>
      </c>
      <c r="I48" s="70">
        <v>1.13</v>
      </c>
      <c r="J48" s="67">
        <v>1.2</v>
      </c>
      <c r="K48" s="67">
        <v>0.05</v>
      </c>
      <c r="L48" s="67">
        <v>0.31</v>
      </c>
      <c r="M48" s="67">
        <v>0.02</v>
      </c>
      <c r="N48" s="71">
        <v>0.17</v>
      </c>
      <c r="O48" s="146">
        <v>1734</v>
      </c>
      <c r="P48" s="147">
        <v>1541</v>
      </c>
      <c r="Q48" s="147">
        <v>193</v>
      </c>
      <c r="R48" s="136">
        <v>2.26</v>
      </c>
      <c r="S48" s="67">
        <v>1.01</v>
      </c>
      <c r="T48" s="67">
        <v>0.23</v>
      </c>
      <c r="U48" s="67">
        <v>0.76</v>
      </c>
      <c r="V48" s="67">
        <v>0.09</v>
      </c>
      <c r="W48" s="5">
        <v>0.17</v>
      </c>
      <c r="X48" s="136">
        <f>R48-D48</f>
        <v>-0.6100000000000003</v>
      </c>
      <c r="Y48" s="66">
        <v>50.08</v>
      </c>
      <c r="Z48" s="67">
        <v>26.05</v>
      </c>
      <c r="AA48" s="67">
        <v>5.49</v>
      </c>
      <c r="AB48" s="67">
        <v>18.55</v>
      </c>
      <c r="AC48" s="66">
        <v>11.34</v>
      </c>
      <c r="AD48" s="75">
        <v>0.17</v>
      </c>
      <c r="AE48" s="76">
        <v>0.02</v>
      </c>
      <c r="AF48" s="77">
        <v>0.19</v>
      </c>
      <c r="AG48" s="77">
        <v>-0.1</v>
      </c>
      <c r="AH48" s="82">
        <v>0.06</v>
      </c>
      <c r="AI48" s="80" t="s">
        <v>13</v>
      </c>
      <c r="AJ48" s="78">
        <v>0.81</v>
      </c>
      <c r="AK48" s="102">
        <v>63.56</v>
      </c>
      <c r="AL48" s="102">
        <v>26.56</v>
      </c>
      <c r="AM48" s="102">
        <v>27.8</v>
      </c>
      <c r="AN48" s="102">
        <v>62.32</v>
      </c>
      <c r="AO48" s="105">
        <v>49.05</v>
      </c>
      <c r="AP48" s="102">
        <v>-13.27</v>
      </c>
      <c r="AQ48" s="110">
        <f>E48+F48</f>
        <v>4.15</v>
      </c>
      <c r="AR48" s="155">
        <f>AK48+AL48</f>
        <v>90.12</v>
      </c>
      <c r="AS48" s="110">
        <f>F48-G48</f>
        <v>-0.06000000000000005</v>
      </c>
      <c r="AT48" s="120">
        <f>AL48/AK48</f>
        <v>0.4178728760226557</v>
      </c>
      <c r="AU48" s="131">
        <f>I48/H48</f>
        <v>0.3937282229965156</v>
      </c>
      <c r="AV48" s="180">
        <f>Q48/O48</f>
        <v>0.11130334486735871</v>
      </c>
    </row>
    <row r="49" spans="1:48" ht="12">
      <c r="A49" s="17">
        <v>155</v>
      </c>
      <c r="B49" s="19" t="s">
        <v>169</v>
      </c>
      <c r="C49" s="34">
        <v>5.4</v>
      </c>
      <c r="D49" s="66">
        <v>3.29</v>
      </c>
      <c r="E49" s="65">
        <v>4.19</v>
      </c>
      <c r="F49" s="65">
        <v>4.08</v>
      </c>
      <c r="G49" s="65">
        <v>4.98</v>
      </c>
      <c r="H49" s="65">
        <v>3.29</v>
      </c>
      <c r="I49" s="70">
        <v>1.52</v>
      </c>
      <c r="J49" s="67">
        <v>0.96</v>
      </c>
      <c r="K49" s="67">
        <v>0.03</v>
      </c>
      <c r="L49" s="67">
        <v>0.58</v>
      </c>
      <c r="M49" s="67">
        <v>0.01</v>
      </c>
      <c r="N49" s="71">
        <v>0.19</v>
      </c>
      <c r="O49" s="146" t="s">
        <v>13</v>
      </c>
      <c r="P49" s="147" t="s">
        <v>13</v>
      </c>
      <c r="Q49" s="147" t="s">
        <v>13</v>
      </c>
      <c r="R49" s="136">
        <v>2.82</v>
      </c>
      <c r="S49" s="67">
        <v>1.14</v>
      </c>
      <c r="T49" s="67">
        <v>0.18</v>
      </c>
      <c r="U49" s="67">
        <v>1.31</v>
      </c>
      <c r="V49" s="67">
        <v>0</v>
      </c>
      <c r="W49" s="5">
        <v>0.19</v>
      </c>
      <c r="X49" s="136">
        <f>R49-D49</f>
        <v>-0.4700000000000002</v>
      </c>
      <c r="Y49" s="66" t="s">
        <v>13</v>
      </c>
      <c r="Z49" s="67" t="s">
        <v>13</v>
      </c>
      <c r="AA49" s="67" t="s">
        <v>13</v>
      </c>
      <c r="AB49" s="67" t="s">
        <v>13</v>
      </c>
      <c r="AC49" s="66" t="s">
        <v>13</v>
      </c>
      <c r="AD49" s="75" t="s">
        <v>13</v>
      </c>
      <c r="AE49" s="76" t="s">
        <v>13</v>
      </c>
      <c r="AF49" s="77" t="s">
        <v>13</v>
      </c>
      <c r="AG49" s="77" t="s">
        <v>13</v>
      </c>
      <c r="AH49" s="82" t="s">
        <v>13</v>
      </c>
      <c r="AI49" s="80" t="s">
        <v>13</v>
      </c>
      <c r="AJ49" s="78">
        <v>0.86</v>
      </c>
      <c r="AK49" s="102">
        <v>22.63</v>
      </c>
      <c r="AL49" s="102">
        <v>22.03</v>
      </c>
      <c r="AM49" s="102">
        <v>26.9</v>
      </c>
      <c r="AN49" s="102">
        <v>17.76</v>
      </c>
      <c r="AO49" s="105">
        <v>15.21</v>
      </c>
      <c r="AP49" s="102">
        <v>-2.56</v>
      </c>
      <c r="AQ49" s="110">
        <f>E49+F49</f>
        <v>8.27</v>
      </c>
      <c r="AR49" s="155">
        <f>AK49+AL49</f>
        <v>44.66</v>
      </c>
      <c r="AS49" s="110">
        <f>F49-G49</f>
        <v>-0.9000000000000004</v>
      </c>
      <c r="AT49" s="120">
        <f>AL49/AK49</f>
        <v>0.9734865223155105</v>
      </c>
      <c r="AU49" s="131">
        <f>I49/H49</f>
        <v>0.46200607902735563</v>
      </c>
      <c r="AV49" s="180"/>
    </row>
    <row r="50" spans="1:48" ht="12">
      <c r="A50" s="17">
        <v>171</v>
      </c>
      <c r="B50" s="19" t="s">
        <v>184</v>
      </c>
      <c r="C50" s="34">
        <v>7.3</v>
      </c>
      <c r="D50" s="66">
        <v>5</v>
      </c>
      <c r="E50" s="65">
        <v>2.77</v>
      </c>
      <c r="F50" s="65">
        <v>5.67</v>
      </c>
      <c r="G50" s="65">
        <v>3.44</v>
      </c>
      <c r="H50" s="65">
        <v>5</v>
      </c>
      <c r="I50" s="70">
        <v>3.73</v>
      </c>
      <c r="J50" s="67">
        <v>0.66</v>
      </c>
      <c r="K50" s="67">
        <v>0.18</v>
      </c>
      <c r="L50" s="67">
        <v>0.27</v>
      </c>
      <c r="M50" s="67">
        <v>0.03</v>
      </c>
      <c r="N50" s="71">
        <v>0.14</v>
      </c>
      <c r="O50" s="146">
        <v>1682</v>
      </c>
      <c r="P50" s="147">
        <v>346</v>
      </c>
      <c r="Q50" s="147">
        <v>1336</v>
      </c>
      <c r="R50" s="136">
        <v>1.27</v>
      </c>
      <c r="S50" s="67">
        <v>0.31</v>
      </c>
      <c r="T50" s="67">
        <v>0.18</v>
      </c>
      <c r="U50" s="67">
        <v>0.64</v>
      </c>
      <c r="V50" s="67">
        <v>0.01</v>
      </c>
      <c r="W50" s="5">
        <v>0.14</v>
      </c>
      <c r="X50" s="136">
        <f>R50-D50</f>
        <v>-3.73</v>
      </c>
      <c r="Y50" s="66">
        <v>3.06</v>
      </c>
      <c r="Z50" s="67">
        <v>1.18</v>
      </c>
      <c r="AA50" s="67">
        <v>0.03</v>
      </c>
      <c r="AB50" s="67">
        <v>1.85</v>
      </c>
      <c r="AC50" s="66">
        <v>3.52</v>
      </c>
      <c r="AD50" s="75">
        <v>0.33</v>
      </c>
      <c r="AE50" s="76">
        <v>0.87</v>
      </c>
      <c r="AF50" s="77">
        <v>1.49</v>
      </c>
      <c r="AG50" s="77">
        <v>-0.26</v>
      </c>
      <c r="AH50" s="82">
        <v>-0.02</v>
      </c>
      <c r="AI50" s="80">
        <v>0.88</v>
      </c>
      <c r="AJ50" s="78">
        <v>0.96</v>
      </c>
      <c r="AK50" s="102">
        <v>20.08</v>
      </c>
      <c r="AL50" s="102">
        <v>41.11</v>
      </c>
      <c r="AM50" s="102">
        <v>24.92</v>
      </c>
      <c r="AN50" s="102">
        <v>36.27</v>
      </c>
      <c r="AO50" s="105">
        <v>9.2</v>
      </c>
      <c r="AP50" s="102">
        <v>-27.06</v>
      </c>
      <c r="AQ50" s="110">
        <f>E50+F50</f>
        <v>8.44</v>
      </c>
      <c r="AR50" s="155">
        <f>AK50+AL50</f>
        <v>61.19</v>
      </c>
      <c r="AS50" s="110">
        <f>F50-G50</f>
        <v>2.23</v>
      </c>
      <c r="AT50" s="120">
        <f>AL50/AK50</f>
        <v>2.0473107569721116</v>
      </c>
      <c r="AU50" s="131">
        <f>I50/H50</f>
        <v>0.746</v>
      </c>
      <c r="AV50" s="180">
        <f>Q50/O50</f>
        <v>0.7942925089179548</v>
      </c>
    </row>
    <row r="51" spans="1:48" ht="12">
      <c r="A51" s="17">
        <v>146</v>
      </c>
      <c r="B51" s="19" t="s">
        <v>161</v>
      </c>
      <c r="C51" s="34">
        <v>4.1</v>
      </c>
      <c r="D51" s="66">
        <v>6.26</v>
      </c>
      <c r="E51" s="65">
        <v>5.9</v>
      </c>
      <c r="F51" s="65">
        <v>5.46</v>
      </c>
      <c r="G51" s="65">
        <v>5.1</v>
      </c>
      <c r="H51" s="65">
        <v>6.26</v>
      </c>
      <c r="I51" s="70">
        <v>4.03</v>
      </c>
      <c r="J51" s="67">
        <v>0.65</v>
      </c>
      <c r="K51" s="67">
        <v>0.5</v>
      </c>
      <c r="L51" s="67">
        <v>0.46</v>
      </c>
      <c r="M51" s="67">
        <v>0.38</v>
      </c>
      <c r="N51" s="71">
        <v>0.24</v>
      </c>
      <c r="O51" s="146" t="s">
        <v>13</v>
      </c>
      <c r="P51" s="147" t="s">
        <v>13</v>
      </c>
      <c r="Q51" s="147" t="s">
        <v>13</v>
      </c>
      <c r="R51" s="136">
        <v>4.25</v>
      </c>
      <c r="S51" s="67">
        <v>0.89</v>
      </c>
      <c r="T51" s="67">
        <v>1.08</v>
      </c>
      <c r="U51" s="67">
        <v>0.19</v>
      </c>
      <c r="V51" s="67">
        <v>1.86</v>
      </c>
      <c r="W51" s="5">
        <v>0.24</v>
      </c>
      <c r="X51" s="136">
        <f>R51-D51</f>
        <v>-2.01</v>
      </c>
      <c r="Y51" s="66" t="s">
        <v>13</v>
      </c>
      <c r="Z51" s="67" t="s">
        <v>13</v>
      </c>
      <c r="AA51" s="67" t="s">
        <v>13</v>
      </c>
      <c r="AB51" s="67" t="s">
        <v>13</v>
      </c>
      <c r="AC51" s="66" t="s">
        <v>13</v>
      </c>
      <c r="AD51" s="75">
        <v>0.46</v>
      </c>
      <c r="AE51" s="76">
        <v>0.57</v>
      </c>
      <c r="AF51" s="77">
        <v>1.3</v>
      </c>
      <c r="AG51" s="77">
        <v>-0.27</v>
      </c>
      <c r="AH51" s="82">
        <v>0.07</v>
      </c>
      <c r="AI51" s="80">
        <v>0.82</v>
      </c>
      <c r="AJ51" s="78">
        <v>0.96</v>
      </c>
      <c r="AK51" s="102">
        <v>24.48</v>
      </c>
      <c r="AL51" s="102">
        <v>22.64</v>
      </c>
      <c r="AM51" s="102">
        <v>21.15</v>
      </c>
      <c r="AN51" s="102">
        <v>25.97</v>
      </c>
      <c r="AO51" s="105">
        <v>17.64</v>
      </c>
      <c r="AP51" s="102">
        <v>-8.33</v>
      </c>
      <c r="AQ51" s="110">
        <f>E51+F51</f>
        <v>11.36</v>
      </c>
      <c r="AR51" s="155">
        <f>AK51+AL51</f>
        <v>47.120000000000005</v>
      </c>
      <c r="AS51" s="110">
        <f>F51-G51</f>
        <v>0.3600000000000003</v>
      </c>
      <c r="AT51" s="120">
        <f>AL51/AK51</f>
        <v>0.9248366013071896</v>
      </c>
      <c r="AU51" s="131">
        <f>I51/H51</f>
        <v>0.6437699680511183</v>
      </c>
      <c r="AV51" s="180"/>
    </row>
    <row r="52" spans="1:48" ht="12">
      <c r="A52" s="17">
        <v>129</v>
      </c>
      <c r="B52" s="19" t="s">
        <v>143</v>
      </c>
      <c r="C52" s="34">
        <v>26.7</v>
      </c>
      <c r="D52" s="66">
        <v>2.81</v>
      </c>
      <c r="E52" s="65">
        <v>2.88</v>
      </c>
      <c r="F52" s="65">
        <v>0.67</v>
      </c>
      <c r="G52" s="65">
        <v>0.74</v>
      </c>
      <c r="H52" s="65">
        <v>2.81</v>
      </c>
      <c r="I52" s="70">
        <v>1.3</v>
      </c>
      <c r="J52" s="67">
        <v>0.37</v>
      </c>
      <c r="K52" s="67">
        <v>0.81</v>
      </c>
      <c r="L52" s="67">
        <v>0.1</v>
      </c>
      <c r="M52" s="67">
        <v>0.16</v>
      </c>
      <c r="N52" s="71">
        <v>0.07</v>
      </c>
      <c r="O52" s="146">
        <v>883</v>
      </c>
      <c r="P52" s="147">
        <v>651</v>
      </c>
      <c r="Q52" s="147">
        <v>232</v>
      </c>
      <c r="R52" s="136">
        <v>3.15</v>
      </c>
      <c r="S52" s="52">
        <v>0.32</v>
      </c>
      <c r="T52" s="52">
        <v>0.99</v>
      </c>
      <c r="U52" s="52">
        <v>1.44</v>
      </c>
      <c r="V52" s="52">
        <v>0.34</v>
      </c>
      <c r="W52" s="52">
        <v>0.07</v>
      </c>
      <c r="X52" s="136">
        <f>R52-D52</f>
        <v>0.33999999999999986</v>
      </c>
      <c r="Y52" s="66">
        <v>28.21</v>
      </c>
      <c r="Z52" s="67">
        <v>12.47</v>
      </c>
      <c r="AA52" s="67">
        <v>1.23</v>
      </c>
      <c r="AB52" s="67">
        <v>14.51</v>
      </c>
      <c r="AC52" s="66">
        <v>1.28</v>
      </c>
      <c r="AD52" s="75">
        <v>2.4</v>
      </c>
      <c r="AE52" s="76">
        <v>0.13</v>
      </c>
      <c r="AF52" s="77">
        <v>2.82</v>
      </c>
      <c r="AG52" s="77">
        <v>-0.67</v>
      </c>
      <c r="AH52" s="82">
        <v>0.11</v>
      </c>
      <c r="AI52" s="80">
        <v>0.72</v>
      </c>
      <c r="AJ52" s="78">
        <v>0.79</v>
      </c>
      <c r="AK52" s="102">
        <v>77.1</v>
      </c>
      <c r="AL52" s="102">
        <v>17.92</v>
      </c>
      <c r="AM52" s="102">
        <v>19.83</v>
      </c>
      <c r="AN52" s="102">
        <v>75.19</v>
      </c>
      <c r="AO52" s="105">
        <v>84.39</v>
      </c>
      <c r="AP52" s="102">
        <v>9.2</v>
      </c>
      <c r="AQ52" s="110">
        <f>E52+F52</f>
        <v>3.55</v>
      </c>
      <c r="AR52" s="155">
        <f>AK52+AL52</f>
        <v>95.02</v>
      </c>
      <c r="AS52" s="110">
        <f>F52-G52</f>
        <v>-0.06999999999999995</v>
      </c>
      <c r="AT52" s="120">
        <f>AL52/AK52</f>
        <v>0.23242542153047993</v>
      </c>
      <c r="AU52" s="131">
        <f>I52/H52</f>
        <v>0.4626334519572954</v>
      </c>
      <c r="AV52" s="180">
        <f>Q52/O52</f>
        <v>0.2627406568516421</v>
      </c>
    </row>
    <row r="53" spans="1:48" ht="12">
      <c r="A53" s="17">
        <v>36</v>
      </c>
      <c r="B53" s="19" t="s">
        <v>45</v>
      </c>
      <c r="C53" s="34">
        <v>31.5</v>
      </c>
      <c r="D53" s="66">
        <v>1.13</v>
      </c>
      <c r="E53" s="65">
        <v>1.01</v>
      </c>
      <c r="F53" s="65">
        <v>0.72</v>
      </c>
      <c r="G53" s="65">
        <v>0.61</v>
      </c>
      <c r="H53" s="65">
        <v>1.13</v>
      </c>
      <c r="I53" s="70">
        <v>0.26</v>
      </c>
      <c r="J53" s="67">
        <v>0.55</v>
      </c>
      <c r="K53" s="67">
        <v>0.18</v>
      </c>
      <c r="L53" s="67">
        <v>0.05</v>
      </c>
      <c r="M53" s="67">
        <v>0.06</v>
      </c>
      <c r="N53" s="71">
        <v>0.03</v>
      </c>
      <c r="O53" s="146">
        <v>1531</v>
      </c>
      <c r="P53" s="147">
        <v>1300</v>
      </c>
      <c r="Q53" s="147">
        <v>231</v>
      </c>
      <c r="R53" s="136">
        <v>0.69</v>
      </c>
      <c r="S53" s="5">
        <v>0.3</v>
      </c>
      <c r="T53" s="5">
        <v>0.2</v>
      </c>
      <c r="U53" s="5">
        <v>0.06</v>
      </c>
      <c r="V53" s="5">
        <v>0.11</v>
      </c>
      <c r="W53" s="5">
        <v>0.03</v>
      </c>
      <c r="X53" s="136">
        <f>R53-D53</f>
        <v>-0.43999999999999995</v>
      </c>
      <c r="Y53" s="66">
        <v>45.58</v>
      </c>
      <c r="Z53" s="67">
        <v>33.09</v>
      </c>
      <c r="AA53" s="67">
        <v>4.23</v>
      </c>
      <c r="AB53" s="67">
        <v>8.27</v>
      </c>
      <c r="AC53" s="66">
        <v>43.07</v>
      </c>
      <c r="AD53" s="75">
        <v>1.63</v>
      </c>
      <c r="AE53" s="76">
        <v>-0.14</v>
      </c>
      <c r="AF53" s="77">
        <v>1.27</v>
      </c>
      <c r="AG53" s="77">
        <v>-0.5</v>
      </c>
      <c r="AH53" s="82">
        <v>0.33</v>
      </c>
      <c r="AI53" s="80">
        <v>0.44</v>
      </c>
      <c r="AJ53" s="78">
        <v>0.65</v>
      </c>
      <c r="AK53" s="101">
        <v>31.84</v>
      </c>
      <c r="AL53" s="101">
        <v>22.81</v>
      </c>
      <c r="AM53" s="101">
        <v>19.08</v>
      </c>
      <c r="AN53" s="101">
        <v>35.57</v>
      </c>
      <c r="AO53" s="83">
        <v>21.74</v>
      </c>
      <c r="AP53" s="101">
        <v>-13.84</v>
      </c>
      <c r="AQ53" s="110">
        <f>E53+F53</f>
        <v>1.73</v>
      </c>
      <c r="AR53" s="155">
        <f>AK53+AL53</f>
        <v>54.65</v>
      </c>
      <c r="AS53" s="110">
        <f>F53-G53</f>
        <v>0.10999999999999999</v>
      </c>
      <c r="AT53" s="120">
        <f>AL53/AK53</f>
        <v>0.716394472361809</v>
      </c>
      <c r="AU53" s="131">
        <f>I53/H53</f>
        <v>0.23008849557522126</v>
      </c>
      <c r="AV53" s="161">
        <f>Q53/O53</f>
        <v>0.15088177661659047</v>
      </c>
    </row>
    <row r="54" spans="1:48" ht="12">
      <c r="A54" s="17">
        <v>136</v>
      </c>
      <c r="B54" s="19" t="s">
        <v>152</v>
      </c>
      <c r="C54" s="34">
        <v>1.1</v>
      </c>
      <c r="D54" s="66">
        <v>2.71</v>
      </c>
      <c r="E54" s="65">
        <v>3.4</v>
      </c>
      <c r="F54" s="65">
        <v>1.66</v>
      </c>
      <c r="G54" s="65">
        <v>2.34</v>
      </c>
      <c r="H54" s="65">
        <v>2.71</v>
      </c>
      <c r="I54" s="70">
        <v>1.3</v>
      </c>
      <c r="J54" s="67">
        <v>0.83</v>
      </c>
      <c r="K54" s="67">
        <v>0.14</v>
      </c>
      <c r="L54" s="67">
        <v>0.25</v>
      </c>
      <c r="M54" s="67">
        <v>0.01</v>
      </c>
      <c r="N54" s="71">
        <v>0.18</v>
      </c>
      <c r="O54" s="146">
        <v>1395</v>
      </c>
      <c r="P54" s="147">
        <v>1220</v>
      </c>
      <c r="Q54" s="147">
        <v>175</v>
      </c>
      <c r="R54" s="136">
        <v>2.79</v>
      </c>
      <c r="S54" s="67">
        <v>1.44</v>
      </c>
      <c r="T54" s="67">
        <v>0.31</v>
      </c>
      <c r="U54" s="67">
        <v>0.76</v>
      </c>
      <c r="V54" s="67">
        <v>0.1</v>
      </c>
      <c r="W54" s="5">
        <v>0.18</v>
      </c>
      <c r="X54" s="136">
        <f>R54-D54</f>
        <v>0.08000000000000007</v>
      </c>
      <c r="Y54" s="66">
        <v>22.28</v>
      </c>
      <c r="Z54" s="67">
        <v>10.63</v>
      </c>
      <c r="AA54" s="67">
        <v>0.79</v>
      </c>
      <c r="AB54" s="67">
        <v>10.87</v>
      </c>
      <c r="AC54" s="66">
        <v>54.72</v>
      </c>
      <c r="AD54" s="75">
        <v>-0.03</v>
      </c>
      <c r="AE54" s="76">
        <v>-0.11</v>
      </c>
      <c r="AF54" s="77">
        <v>-0.13</v>
      </c>
      <c r="AG54" s="77">
        <v>-0.05</v>
      </c>
      <c r="AH54" s="82">
        <v>-0.07</v>
      </c>
      <c r="AI54" s="80" t="s">
        <v>13</v>
      </c>
      <c r="AJ54" s="78">
        <v>0.82</v>
      </c>
      <c r="AK54" s="102">
        <v>26.27</v>
      </c>
      <c r="AL54" s="102">
        <v>12.81</v>
      </c>
      <c r="AM54" s="102">
        <v>18.11</v>
      </c>
      <c r="AN54" s="102">
        <v>20.98</v>
      </c>
      <c r="AO54" s="105">
        <v>21.57</v>
      </c>
      <c r="AP54" s="102">
        <v>0.6</v>
      </c>
      <c r="AQ54" s="110">
        <f>E54+F54</f>
        <v>5.06</v>
      </c>
      <c r="AR54" s="155">
        <f>AK54+AL54</f>
        <v>39.08</v>
      </c>
      <c r="AS54" s="110">
        <f>F54-G54</f>
        <v>-0.6799999999999999</v>
      </c>
      <c r="AT54" s="120">
        <f>AL54/AK54</f>
        <v>0.48762847354396655</v>
      </c>
      <c r="AU54" s="131">
        <f>I54/H54</f>
        <v>0.4797047970479705</v>
      </c>
      <c r="AV54" s="180">
        <f>Q54/O54</f>
        <v>0.12544802867383512</v>
      </c>
    </row>
    <row r="55" spans="1:48" ht="12">
      <c r="A55" s="17">
        <v>144</v>
      </c>
      <c r="B55" s="19" t="s">
        <v>159</v>
      </c>
      <c r="C55" s="34">
        <v>11.1</v>
      </c>
      <c r="D55" s="66">
        <v>5.86</v>
      </c>
      <c r="E55" s="65">
        <v>4.23</v>
      </c>
      <c r="F55" s="65">
        <v>3.21</v>
      </c>
      <c r="G55" s="65">
        <v>1.58</v>
      </c>
      <c r="H55" s="65">
        <v>5.86</v>
      </c>
      <c r="I55" s="70">
        <v>3.63</v>
      </c>
      <c r="J55" s="67">
        <v>1.48</v>
      </c>
      <c r="K55" s="67">
        <v>0.33</v>
      </c>
      <c r="L55" s="67">
        <v>0.27</v>
      </c>
      <c r="M55" s="67">
        <v>0.06</v>
      </c>
      <c r="N55" s="71">
        <v>0.09</v>
      </c>
      <c r="O55" s="146">
        <v>2389</v>
      </c>
      <c r="P55" s="147">
        <v>1555</v>
      </c>
      <c r="Q55" s="147">
        <v>834</v>
      </c>
      <c r="R55" s="136">
        <v>1.69</v>
      </c>
      <c r="S55" s="67">
        <v>0.93</v>
      </c>
      <c r="T55" s="67">
        <v>0.32</v>
      </c>
      <c r="U55" s="67">
        <v>0.11</v>
      </c>
      <c r="V55" s="67">
        <v>0.24</v>
      </c>
      <c r="W55" s="5">
        <v>0.09</v>
      </c>
      <c r="X55" s="136">
        <f>R55-D55</f>
        <v>-4.17</v>
      </c>
      <c r="Y55" s="66">
        <v>22.31</v>
      </c>
      <c r="Z55" s="67">
        <v>14.44</v>
      </c>
      <c r="AA55" s="67">
        <v>3.71</v>
      </c>
      <c r="AB55" s="67">
        <v>4.16</v>
      </c>
      <c r="AC55" s="66">
        <v>10.6</v>
      </c>
      <c r="AD55" s="75">
        <v>0.33</v>
      </c>
      <c r="AE55" s="76">
        <v>1.58</v>
      </c>
      <c r="AF55" s="77">
        <v>2.42</v>
      </c>
      <c r="AG55" s="77">
        <v>-0.12</v>
      </c>
      <c r="AH55" s="82">
        <v>0.17</v>
      </c>
      <c r="AI55" s="80">
        <v>0.84</v>
      </c>
      <c r="AJ55" s="78">
        <v>0.93</v>
      </c>
      <c r="AK55" s="102">
        <v>47.03</v>
      </c>
      <c r="AL55" s="102">
        <v>35.66</v>
      </c>
      <c r="AM55" s="102">
        <v>17.53</v>
      </c>
      <c r="AN55" s="102">
        <v>65.16</v>
      </c>
      <c r="AO55" s="105">
        <v>18.78</v>
      </c>
      <c r="AP55" s="102">
        <v>-46.38</v>
      </c>
      <c r="AQ55" s="110">
        <f>E55+F55</f>
        <v>7.44</v>
      </c>
      <c r="AR55" s="155">
        <f>AK55+AL55</f>
        <v>82.69</v>
      </c>
      <c r="AS55" s="110">
        <f>F55-G55</f>
        <v>1.63</v>
      </c>
      <c r="AT55" s="120">
        <f>AL55/AK55</f>
        <v>0.758239421645758</v>
      </c>
      <c r="AU55" s="131">
        <f>I55/H55</f>
        <v>0.6194539249146758</v>
      </c>
      <c r="AV55" s="180">
        <f>Q55/O55</f>
        <v>0.34910004185851823</v>
      </c>
    </row>
    <row r="56" spans="1:48" ht="12">
      <c r="A56" s="17">
        <v>102</v>
      </c>
      <c r="B56" s="19" t="s">
        <v>121</v>
      </c>
      <c r="C56" s="34">
        <v>84.2</v>
      </c>
      <c r="D56" s="66">
        <v>1.26</v>
      </c>
      <c r="E56" s="65">
        <v>1.09</v>
      </c>
      <c r="F56" s="65">
        <v>0.37</v>
      </c>
      <c r="G56" s="65">
        <v>0.2</v>
      </c>
      <c r="H56" s="65">
        <v>1.26</v>
      </c>
      <c r="I56" s="70">
        <v>0.46</v>
      </c>
      <c r="J56" s="67">
        <v>0.56</v>
      </c>
      <c r="K56" s="67">
        <v>0</v>
      </c>
      <c r="L56" s="67">
        <v>0.15</v>
      </c>
      <c r="M56" s="67">
        <v>0.03</v>
      </c>
      <c r="N56" s="71">
        <v>0.07</v>
      </c>
      <c r="O56" s="146">
        <v>1324</v>
      </c>
      <c r="P56" s="147">
        <v>1284</v>
      </c>
      <c r="Q56" s="147">
        <v>40</v>
      </c>
      <c r="R56" s="136">
        <v>0.8</v>
      </c>
      <c r="S56" s="67">
        <v>0.33</v>
      </c>
      <c r="T56" s="67">
        <v>0.05</v>
      </c>
      <c r="U56" s="67">
        <v>0.12</v>
      </c>
      <c r="V56" s="67">
        <v>0.24</v>
      </c>
      <c r="W56" s="67">
        <v>0.07</v>
      </c>
      <c r="X56" s="136">
        <f>R56-D56</f>
        <v>-0.45999999999999996</v>
      </c>
      <c r="Y56" s="66">
        <v>144.75</v>
      </c>
      <c r="Z56" s="67" t="s">
        <v>150</v>
      </c>
      <c r="AA56" s="67" t="s">
        <v>151</v>
      </c>
      <c r="AB56" s="67">
        <v>48.6</v>
      </c>
      <c r="AC56" s="66">
        <v>7.14</v>
      </c>
      <c r="AD56" s="75">
        <v>1.44</v>
      </c>
      <c r="AE56" s="76">
        <v>0.46</v>
      </c>
      <c r="AF56" s="77">
        <v>2.57</v>
      </c>
      <c r="AG56" s="77">
        <v>-0.44</v>
      </c>
      <c r="AH56" s="82">
        <v>0.36</v>
      </c>
      <c r="AI56" s="80" t="s">
        <v>13</v>
      </c>
      <c r="AJ56" s="78">
        <v>0.73</v>
      </c>
      <c r="AK56" s="102">
        <v>92.12</v>
      </c>
      <c r="AL56" s="102">
        <v>31.35</v>
      </c>
      <c r="AM56" s="102">
        <v>17.24</v>
      </c>
      <c r="AN56" s="102">
        <v>106.23</v>
      </c>
      <c r="AO56" s="106">
        <v>67.66</v>
      </c>
      <c r="AP56" s="103">
        <v>-38.57</v>
      </c>
      <c r="AQ56" s="110">
        <f>E56+F56</f>
        <v>1.46</v>
      </c>
      <c r="AR56" s="155">
        <f>AK56+AL56</f>
        <v>123.47</v>
      </c>
      <c r="AS56" s="110">
        <f>F56-G56</f>
        <v>0.16999999999999998</v>
      </c>
      <c r="AT56" s="120">
        <f>AL56/AK56</f>
        <v>0.3403169778549718</v>
      </c>
      <c r="AU56" s="131">
        <f>I56/H56</f>
        <v>0.3650793650793651</v>
      </c>
      <c r="AV56" s="180">
        <f>Q56/O56</f>
        <v>0.030211480362537766</v>
      </c>
    </row>
    <row r="57" spans="1:48" ht="12">
      <c r="A57" s="17">
        <v>149</v>
      </c>
      <c r="B57" s="19" t="s">
        <v>164</v>
      </c>
      <c r="C57" s="34">
        <v>3.4</v>
      </c>
      <c r="D57" s="66">
        <v>3.2</v>
      </c>
      <c r="E57" s="65">
        <v>3.73</v>
      </c>
      <c r="F57" s="65">
        <v>4.16</v>
      </c>
      <c r="G57" s="65">
        <v>4.69</v>
      </c>
      <c r="H57" s="65">
        <v>3.2</v>
      </c>
      <c r="I57" s="70">
        <v>0.95</v>
      </c>
      <c r="J57" s="67">
        <v>1</v>
      </c>
      <c r="K57" s="67">
        <v>0.13</v>
      </c>
      <c r="L57" s="67">
        <v>0.81</v>
      </c>
      <c r="M57" s="67">
        <v>0.14</v>
      </c>
      <c r="N57" s="71">
        <v>0.17</v>
      </c>
      <c r="O57" s="146">
        <v>1128</v>
      </c>
      <c r="P57" s="147">
        <v>701</v>
      </c>
      <c r="Q57" s="147">
        <v>427</v>
      </c>
      <c r="R57" s="136">
        <v>4.18</v>
      </c>
      <c r="S57" s="67">
        <v>1.81</v>
      </c>
      <c r="T57" s="67">
        <v>0.57</v>
      </c>
      <c r="U57" s="67">
        <v>1.35</v>
      </c>
      <c r="V57" s="67">
        <v>0.28</v>
      </c>
      <c r="W57" s="5">
        <v>0.17</v>
      </c>
      <c r="X57" s="136">
        <f>R57-D57</f>
        <v>0.9799999999999995</v>
      </c>
      <c r="Y57" s="66">
        <v>3.09</v>
      </c>
      <c r="Z57" s="67">
        <v>2.82</v>
      </c>
      <c r="AA57" s="67">
        <v>0.01</v>
      </c>
      <c r="AB57" s="67">
        <v>0.26</v>
      </c>
      <c r="AC57" s="66">
        <v>1.07</v>
      </c>
      <c r="AD57" s="75" t="s">
        <v>13</v>
      </c>
      <c r="AE57" s="76" t="s">
        <v>13</v>
      </c>
      <c r="AF57" s="77" t="s">
        <v>13</v>
      </c>
      <c r="AG57" s="77" t="s">
        <v>13</v>
      </c>
      <c r="AH57" s="82" t="s">
        <v>13</v>
      </c>
      <c r="AI57" s="80" t="s">
        <v>13</v>
      </c>
      <c r="AJ57" s="78">
        <v>0.86</v>
      </c>
      <c r="AK57" s="102">
        <v>12.81</v>
      </c>
      <c r="AL57" s="102">
        <v>14.27</v>
      </c>
      <c r="AM57" s="102">
        <v>16.09</v>
      </c>
      <c r="AN57" s="102">
        <v>10.98</v>
      </c>
      <c r="AO57" s="105">
        <v>14.36</v>
      </c>
      <c r="AP57" s="102">
        <v>3.38</v>
      </c>
      <c r="AQ57" s="110">
        <f>E57+F57</f>
        <v>7.890000000000001</v>
      </c>
      <c r="AR57" s="155">
        <f>AK57+AL57</f>
        <v>27.08</v>
      </c>
      <c r="AS57" s="110">
        <f>F57-G57</f>
        <v>-0.5300000000000002</v>
      </c>
      <c r="AT57" s="120">
        <f>AL57/AK57</f>
        <v>1.1139734582357532</v>
      </c>
      <c r="AU57" s="131">
        <f>I57/H57</f>
        <v>0.29687499999999994</v>
      </c>
      <c r="AV57" s="180">
        <f>Q57/O57</f>
        <v>0.37854609929078015</v>
      </c>
    </row>
    <row r="58" spans="1:48" ht="12" customHeight="1">
      <c r="A58" s="17">
        <v>162</v>
      </c>
      <c r="B58" s="19" t="s">
        <v>176</v>
      </c>
      <c r="C58" s="34">
        <v>9.8</v>
      </c>
      <c r="D58" s="66">
        <v>3.85</v>
      </c>
      <c r="E58" s="65">
        <v>3.8</v>
      </c>
      <c r="F58" s="65">
        <v>1.7</v>
      </c>
      <c r="G58" s="65">
        <v>1.65</v>
      </c>
      <c r="H58" s="65">
        <v>3.85</v>
      </c>
      <c r="I58" s="70">
        <v>1.93</v>
      </c>
      <c r="J58" s="67">
        <v>1.34</v>
      </c>
      <c r="K58" s="67">
        <v>0.17</v>
      </c>
      <c r="L58" s="67">
        <v>0.27</v>
      </c>
      <c r="M58" s="67">
        <v>0.03</v>
      </c>
      <c r="N58" s="71">
        <v>0.1</v>
      </c>
      <c r="O58" s="146">
        <v>1271</v>
      </c>
      <c r="P58" s="147">
        <v>899</v>
      </c>
      <c r="Q58" s="147">
        <v>372</v>
      </c>
      <c r="R58" s="136">
        <v>3.43</v>
      </c>
      <c r="S58" s="67">
        <v>1.6</v>
      </c>
      <c r="T58" s="67">
        <v>0.42</v>
      </c>
      <c r="U58" s="67">
        <v>1.3</v>
      </c>
      <c r="V58" s="67">
        <v>0</v>
      </c>
      <c r="W58" s="5">
        <v>0.1</v>
      </c>
      <c r="X58" s="136">
        <f>R58-D58</f>
        <v>-0.41999999999999993</v>
      </c>
      <c r="Y58" s="66">
        <v>10.8</v>
      </c>
      <c r="Z58" s="67">
        <v>8.09</v>
      </c>
      <c r="AA58" s="67">
        <v>0.29</v>
      </c>
      <c r="AB58" s="67">
        <v>2.41</v>
      </c>
      <c r="AC58" s="66">
        <v>4.67</v>
      </c>
      <c r="AD58" s="75" t="s">
        <v>13</v>
      </c>
      <c r="AE58" s="76" t="s">
        <v>13</v>
      </c>
      <c r="AF58" s="77" t="s">
        <v>13</v>
      </c>
      <c r="AG58" s="77" t="s">
        <v>13</v>
      </c>
      <c r="AH58" s="82" t="s">
        <v>13</v>
      </c>
      <c r="AI58" s="80" t="s">
        <v>13</v>
      </c>
      <c r="AJ58" s="78">
        <v>0.8</v>
      </c>
      <c r="AK58" s="102">
        <v>37.09</v>
      </c>
      <c r="AL58" s="102">
        <v>16.58</v>
      </c>
      <c r="AM58" s="102">
        <v>16.08</v>
      </c>
      <c r="AN58" s="102">
        <v>37.59</v>
      </c>
      <c r="AO58" s="105">
        <v>33.43</v>
      </c>
      <c r="AP58" s="102">
        <v>-4.16</v>
      </c>
      <c r="AQ58" s="110">
        <f>E58+F58</f>
        <v>5.5</v>
      </c>
      <c r="AR58" s="155">
        <f>AK58+AL58</f>
        <v>53.67</v>
      </c>
      <c r="AS58" s="110">
        <f>F58-G58</f>
        <v>0.050000000000000044</v>
      </c>
      <c r="AT58" s="120">
        <f>AL58/AK58</f>
        <v>0.4470207603127527</v>
      </c>
      <c r="AU58" s="131">
        <f>I58/H58</f>
        <v>0.5012987012987012</v>
      </c>
      <c r="AV58" s="180">
        <f>Q58/O58</f>
        <v>0.2926829268292683</v>
      </c>
    </row>
    <row r="59" spans="1:48" ht="12">
      <c r="A59" s="17">
        <v>110</v>
      </c>
      <c r="B59" s="19" t="s">
        <v>126</v>
      </c>
      <c r="C59" s="34">
        <v>45.6</v>
      </c>
      <c r="D59" s="66">
        <v>1.79</v>
      </c>
      <c r="E59" s="65">
        <v>1.65</v>
      </c>
      <c r="F59" s="65">
        <v>0.48</v>
      </c>
      <c r="G59" s="65">
        <v>0.34</v>
      </c>
      <c r="H59" s="65">
        <v>1.79</v>
      </c>
      <c r="I59" s="70">
        <v>0.46</v>
      </c>
      <c r="J59" s="67">
        <v>0.41</v>
      </c>
      <c r="K59" s="67">
        <v>0.71</v>
      </c>
      <c r="L59" s="67">
        <v>0.09</v>
      </c>
      <c r="M59" s="67">
        <v>0.03</v>
      </c>
      <c r="N59" s="71">
        <v>0.09</v>
      </c>
      <c r="O59" s="146">
        <v>812</v>
      </c>
      <c r="P59" s="147">
        <v>686</v>
      </c>
      <c r="Q59" s="147">
        <v>126</v>
      </c>
      <c r="R59" s="136">
        <v>3.9</v>
      </c>
      <c r="S59" s="52">
        <v>0.26</v>
      </c>
      <c r="T59" s="52">
        <v>1.89</v>
      </c>
      <c r="U59" s="52">
        <v>1.61</v>
      </c>
      <c r="V59" s="52">
        <v>0.04</v>
      </c>
      <c r="W59" s="52">
        <v>0.09</v>
      </c>
      <c r="X59" s="136">
        <f>R59-D59</f>
        <v>2.11</v>
      </c>
      <c r="Y59" s="66">
        <v>41.88</v>
      </c>
      <c r="Z59" s="67">
        <v>31.25</v>
      </c>
      <c r="AA59" s="67">
        <v>1.23</v>
      </c>
      <c r="AB59" s="67">
        <v>9.4</v>
      </c>
      <c r="AC59" s="66">
        <v>0.5</v>
      </c>
      <c r="AD59" s="75">
        <v>1.62</v>
      </c>
      <c r="AE59" s="76">
        <v>-0.12</v>
      </c>
      <c r="AF59" s="77">
        <v>1.32</v>
      </c>
      <c r="AG59" s="77">
        <v>-0.63</v>
      </c>
      <c r="AH59" s="82">
        <v>-0.04</v>
      </c>
      <c r="AI59" s="80">
        <v>0.66</v>
      </c>
      <c r="AJ59" s="78">
        <v>0.79</v>
      </c>
      <c r="AK59" s="102">
        <v>75.34</v>
      </c>
      <c r="AL59" s="102">
        <v>21.87</v>
      </c>
      <c r="AM59" s="102">
        <v>15.58</v>
      </c>
      <c r="AN59" s="102">
        <v>81.63</v>
      </c>
      <c r="AO59" s="105">
        <v>177.95</v>
      </c>
      <c r="AP59" s="102">
        <v>96.32</v>
      </c>
      <c r="AQ59" s="110">
        <f>E59+F59</f>
        <v>2.13</v>
      </c>
      <c r="AR59" s="155">
        <f>AK59+AL59</f>
        <v>97.21000000000001</v>
      </c>
      <c r="AS59" s="110">
        <f>F59-G59</f>
        <v>0.13999999999999996</v>
      </c>
      <c r="AT59" s="120">
        <f>AL59/AK59</f>
        <v>0.29028404565967614</v>
      </c>
      <c r="AU59" s="131">
        <f>I59/H59</f>
        <v>0.2569832402234637</v>
      </c>
      <c r="AV59" s="180">
        <f>Q59/O59</f>
        <v>0.15517241379310345</v>
      </c>
    </row>
    <row r="60" spans="1:48" ht="12">
      <c r="A60" s="17">
        <v>6</v>
      </c>
      <c r="B60" s="19" t="s">
        <v>16</v>
      </c>
      <c r="C60" s="34">
        <v>32.9</v>
      </c>
      <c r="D60" s="66">
        <v>1.66</v>
      </c>
      <c r="E60" s="65">
        <v>1.29</v>
      </c>
      <c r="F60" s="65">
        <v>0.82</v>
      </c>
      <c r="G60" s="65">
        <v>0.45</v>
      </c>
      <c r="H60" s="65">
        <v>1.66</v>
      </c>
      <c r="I60" s="70">
        <v>0.69</v>
      </c>
      <c r="J60" s="67">
        <v>0.62</v>
      </c>
      <c r="K60" s="67">
        <v>0.17</v>
      </c>
      <c r="L60" s="67">
        <v>0.13</v>
      </c>
      <c r="M60" s="67">
        <v>0.01</v>
      </c>
      <c r="N60" s="71">
        <v>0.05</v>
      </c>
      <c r="O60" s="146">
        <v>1216</v>
      </c>
      <c r="P60" s="147">
        <v>812</v>
      </c>
      <c r="Q60" s="147">
        <v>405</v>
      </c>
      <c r="R60" s="136">
        <v>0.93</v>
      </c>
      <c r="S60" s="5">
        <v>0.42</v>
      </c>
      <c r="T60" s="5">
        <v>0.37</v>
      </c>
      <c r="U60" s="5">
        <v>0.08</v>
      </c>
      <c r="V60" s="5">
        <v>0.01</v>
      </c>
      <c r="W60" s="5">
        <v>0.05</v>
      </c>
      <c r="X60" s="136">
        <f>R60-D60</f>
        <v>-0.7299999999999999</v>
      </c>
      <c r="Y60" s="66">
        <v>27.53</v>
      </c>
      <c r="Z60" s="67">
        <v>21.63</v>
      </c>
      <c r="AA60" s="67">
        <v>1.46</v>
      </c>
      <c r="AB60" s="67">
        <v>4.45</v>
      </c>
      <c r="AC60" s="66">
        <v>41.24</v>
      </c>
      <c r="AD60" s="75">
        <v>1.98</v>
      </c>
      <c r="AE60" s="76">
        <v>0.85</v>
      </c>
      <c r="AF60" s="77">
        <v>4.52</v>
      </c>
      <c r="AG60" s="77">
        <v>-0.55</v>
      </c>
      <c r="AH60" s="82">
        <v>0.34</v>
      </c>
      <c r="AI60" s="80">
        <v>0.51</v>
      </c>
      <c r="AJ60" s="78">
        <v>0.73</v>
      </c>
      <c r="AK60" s="101">
        <v>42.44</v>
      </c>
      <c r="AL60" s="101">
        <v>27</v>
      </c>
      <c r="AM60" s="101">
        <v>14.76</v>
      </c>
      <c r="AN60" s="101">
        <v>54.68</v>
      </c>
      <c r="AO60" s="83">
        <v>30.64</v>
      </c>
      <c r="AP60" s="101">
        <v>-24.04</v>
      </c>
      <c r="AQ60" s="110">
        <f>E60+F60</f>
        <v>2.11</v>
      </c>
      <c r="AR60" s="155">
        <f>AK60+AL60</f>
        <v>69.44</v>
      </c>
      <c r="AS60" s="110">
        <f>F60-G60</f>
        <v>0.36999999999999994</v>
      </c>
      <c r="AT60" s="120">
        <f>AL60/AK60</f>
        <v>0.6361922714420358</v>
      </c>
      <c r="AU60" s="131">
        <f>I60/H60</f>
        <v>0.41566265060240964</v>
      </c>
      <c r="AV60" s="161">
        <f>Q60/O60</f>
        <v>0.33305921052631576</v>
      </c>
    </row>
    <row r="61" spans="1:48" ht="12">
      <c r="A61" s="17">
        <v>96</v>
      </c>
      <c r="B61" s="19" t="s">
        <v>115</v>
      </c>
      <c r="C61" s="34">
        <v>157.9</v>
      </c>
      <c r="D61" s="66">
        <v>0.82</v>
      </c>
      <c r="E61" s="65">
        <v>0.72</v>
      </c>
      <c r="F61" s="65">
        <v>0.19</v>
      </c>
      <c r="G61" s="65">
        <v>0.09</v>
      </c>
      <c r="H61" s="65">
        <v>0.82</v>
      </c>
      <c r="I61" s="70">
        <v>0.3</v>
      </c>
      <c r="J61" s="67">
        <v>0.39</v>
      </c>
      <c r="K61" s="67">
        <v>0.01</v>
      </c>
      <c r="L61" s="67">
        <v>0.07</v>
      </c>
      <c r="M61" s="67">
        <v>0.02</v>
      </c>
      <c r="N61" s="71">
        <v>0.05</v>
      </c>
      <c r="O61" s="146">
        <v>1218</v>
      </c>
      <c r="P61" s="147">
        <v>1153</v>
      </c>
      <c r="Q61" s="147">
        <v>65</v>
      </c>
      <c r="R61" s="136">
        <v>0.43</v>
      </c>
      <c r="S61" s="67">
        <v>0.32</v>
      </c>
      <c r="T61" s="67">
        <v>0.01</v>
      </c>
      <c r="U61" s="67">
        <v>0.01</v>
      </c>
      <c r="V61" s="67">
        <v>0.04</v>
      </c>
      <c r="W61" s="67">
        <v>0.05</v>
      </c>
      <c r="X61" s="136">
        <f>R61-D61</f>
        <v>-0.38999999999999996</v>
      </c>
      <c r="Y61" s="66">
        <v>257.04</v>
      </c>
      <c r="Z61" s="67">
        <v>88.93</v>
      </c>
      <c r="AA61" s="67">
        <v>71.39</v>
      </c>
      <c r="AB61" s="67">
        <v>96.72</v>
      </c>
      <c r="AC61" s="66">
        <v>75.5</v>
      </c>
      <c r="AD61" s="75">
        <v>2.33</v>
      </c>
      <c r="AE61" s="76">
        <v>-0.06</v>
      </c>
      <c r="AF61" s="77">
        <v>2.14</v>
      </c>
      <c r="AG61" s="77">
        <v>-0.5</v>
      </c>
      <c r="AH61" s="82">
        <v>0.66</v>
      </c>
      <c r="AI61" s="80">
        <v>0.37</v>
      </c>
      <c r="AJ61" s="78">
        <v>0.55</v>
      </c>
      <c r="AK61" s="102">
        <v>113.85</v>
      </c>
      <c r="AL61" s="102">
        <v>29.93</v>
      </c>
      <c r="AM61" s="102">
        <v>13.62</v>
      </c>
      <c r="AN61" s="102">
        <v>130.15</v>
      </c>
      <c r="AO61" s="106">
        <v>67.26</v>
      </c>
      <c r="AP61" s="103">
        <v>-62.89</v>
      </c>
      <c r="AQ61" s="110">
        <f>E61+F61</f>
        <v>0.9099999999999999</v>
      </c>
      <c r="AR61" s="155">
        <f>AK61+AL61</f>
        <v>143.78</v>
      </c>
      <c r="AS61" s="110">
        <f>F61-G61</f>
        <v>0.1</v>
      </c>
      <c r="AT61" s="120">
        <f>AL61/AK61</f>
        <v>0.26288976723759333</v>
      </c>
      <c r="AU61" s="131">
        <f>I61/H61</f>
        <v>0.36585365853658536</v>
      </c>
      <c r="AV61" s="180">
        <f>Q61/O61</f>
        <v>0.053366174055829226</v>
      </c>
    </row>
    <row r="62" spans="1:48" ht="12">
      <c r="A62" s="17">
        <v>156</v>
      </c>
      <c r="B62" s="19" t="s">
        <v>170</v>
      </c>
      <c r="C62" s="34">
        <v>2</v>
      </c>
      <c r="D62" s="66">
        <v>4.46</v>
      </c>
      <c r="E62" s="65">
        <v>3.85</v>
      </c>
      <c r="F62" s="65">
        <v>7.41</v>
      </c>
      <c r="G62" s="65">
        <v>6.79</v>
      </c>
      <c r="H62" s="65">
        <v>4.46</v>
      </c>
      <c r="I62" s="70">
        <v>2.68</v>
      </c>
      <c r="J62" s="67">
        <v>0.87</v>
      </c>
      <c r="K62" s="67">
        <v>0.29</v>
      </c>
      <c r="L62" s="67">
        <v>0.5</v>
      </c>
      <c r="M62" s="67">
        <v>0.01</v>
      </c>
      <c r="N62" s="71">
        <v>0.11</v>
      </c>
      <c r="O62" s="146" t="s">
        <v>13</v>
      </c>
      <c r="P62" s="147" t="s">
        <v>13</v>
      </c>
      <c r="Q62" s="147" t="s">
        <v>13</v>
      </c>
      <c r="R62" s="136">
        <v>2.2</v>
      </c>
      <c r="S62" s="67">
        <v>0.27</v>
      </c>
      <c r="T62" s="67">
        <v>0.32</v>
      </c>
      <c r="U62" s="67">
        <v>1.49</v>
      </c>
      <c r="V62" s="67">
        <v>0</v>
      </c>
      <c r="W62" s="5">
        <v>0.11</v>
      </c>
      <c r="X62" s="136">
        <f>R62-D62</f>
        <v>-2.26</v>
      </c>
      <c r="Y62" s="66" t="s">
        <v>13</v>
      </c>
      <c r="Z62" s="67" t="s">
        <v>13</v>
      </c>
      <c r="AA62" s="67" t="s">
        <v>13</v>
      </c>
      <c r="AB62" s="67" t="s">
        <v>13</v>
      </c>
      <c r="AC62" s="66" t="s">
        <v>13</v>
      </c>
      <c r="AD62" s="75" t="s">
        <v>13</v>
      </c>
      <c r="AE62" s="76" t="s">
        <v>13</v>
      </c>
      <c r="AF62" s="77" t="s">
        <v>13</v>
      </c>
      <c r="AG62" s="77" t="s">
        <v>13</v>
      </c>
      <c r="AH62" s="82" t="s">
        <v>13</v>
      </c>
      <c r="AI62" s="80" t="s">
        <v>13</v>
      </c>
      <c r="AJ62" s="78">
        <v>0.92</v>
      </c>
      <c r="AK62" s="102">
        <v>7.57</v>
      </c>
      <c r="AL62" s="102">
        <v>14.57</v>
      </c>
      <c r="AM62" s="102">
        <v>13.36</v>
      </c>
      <c r="AN62" s="102">
        <v>8.77</v>
      </c>
      <c r="AO62" s="105">
        <v>4.32</v>
      </c>
      <c r="AP62" s="102">
        <v>-4.46</v>
      </c>
      <c r="AQ62" s="110">
        <f>E62+F62</f>
        <v>11.26</v>
      </c>
      <c r="AR62" s="155">
        <f>AK62+AL62</f>
        <v>22.14</v>
      </c>
      <c r="AS62" s="110">
        <f>F62-G62</f>
        <v>0.6200000000000001</v>
      </c>
      <c r="AT62" s="120">
        <f>AL62/AK62</f>
        <v>1.9247027741083222</v>
      </c>
      <c r="AU62" s="131">
        <f>I62/H62</f>
        <v>0.6008968609865472</v>
      </c>
      <c r="AV62" s="180"/>
    </row>
    <row r="63" spans="1:48" ht="12">
      <c r="A63" s="17">
        <v>125</v>
      </c>
      <c r="B63" s="19" t="s">
        <v>140</v>
      </c>
      <c r="C63" s="34">
        <v>28</v>
      </c>
      <c r="D63" s="66">
        <v>1.57</v>
      </c>
      <c r="E63" s="65">
        <v>1.51</v>
      </c>
      <c r="F63" s="65">
        <v>0.5</v>
      </c>
      <c r="G63" s="65">
        <v>0.45</v>
      </c>
      <c r="H63" s="65">
        <v>1.57</v>
      </c>
      <c r="I63" s="70">
        <v>0.22</v>
      </c>
      <c r="J63" s="67">
        <v>0.51</v>
      </c>
      <c r="K63" s="67">
        <v>0.31</v>
      </c>
      <c r="L63" s="67">
        <v>0.14</v>
      </c>
      <c r="M63" s="67">
        <v>0.29</v>
      </c>
      <c r="N63" s="71">
        <v>0.1</v>
      </c>
      <c r="O63" s="146">
        <f>599+178</f>
        <v>777</v>
      </c>
      <c r="P63" s="147">
        <v>599</v>
      </c>
      <c r="Q63" s="147">
        <v>178</v>
      </c>
      <c r="R63" s="136">
        <v>4.02</v>
      </c>
      <c r="S63" s="52">
        <v>0.42</v>
      </c>
      <c r="T63" s="52">
        <v>1.26</v>
      </c>
      <c r="U63" s="52">
        <v>1.98</v>
      </c>
      <c r="V63" s="52">
        <v>0.26</v>
      </c>
      <c r="W63" s="52">
        <v>0.1</v>
      </c>
      <c r="X63" s="136">
        <f>R63-D63</f>
        <v>2.4499999999999993</v>
      </c>
      <c r="Y63" s="66">
        <v>28.9</v>
      </c>
      <c r="Z63" s="67">
        <v>9.32</v>
      </c>
      <c r="AA63" s="67">
        <v>5.09</v>
      </c>
      <c r="AB63" s="67">
        <v>14.5</v>
      </c>
      <c r="AC63" s="66">
        <v>1.02</v>
      </c>
      <c r="AD63" s="75">
        <v>1.74</v>
      </c>
      <c r="AE63" s="76">
        <v>-0.38</v>
      </c>
      <c r="AF63" s="77">
        <v>0.71</v>
      </c>
      <c r="AG63" s="77">
        <v>-0.62</v>
      </c>
      <c r="AH63" s="82">
        <v>0.03</v>
      </c>
      <c r="AI63" s="80">
        <v>0.65</v>
      </c>
      <c r="AJ63" s="78">
        <v>0.77</v>
      </c>
      <c r="AK63" s="102">
        <v>42.24</v>
      </c>
      <c r="AL63" s="102">
        <v>14.12</v>
      </c>
      <c r="AM63" s="102">
        <v>12.54</v>
      </c>
      <c r="AN63" s="102">
        <v>43.83</v>
      </c>
      <c r="AO63" s="105">
        <v>112.45</v>
      </c>
      <c r="AP63" s="102">
        <v>68.62</v>
      </c>
      <c r="AQ63" s="110">
        <f>E63+F63</f>
        <v>2.01</v>
      </c>
      <c r="AR63" s="155">
        <f>AK63+AL63</f>
        <v>56.36</v>
      </c>
      <c r="AS63" s="110">
        <f>F63-G63</f>
        <v>0.04999999999999999</v>
      </c>
      <c r="AT63" s="120">
        <f>AL63/AK63</f>
        <v>0.334280303030303</v>
      </c>
      <c r="AU63" s="131">
        <f>I63/H63</f>
        <v>0.14012738853503184</v>
      </c>
      <c r="AV63" s="180">
        <f>Q63/O63</f>
        <v>0.22908622908622908</v>
      </c>
    </row>
    <row r="64" spans="1:48" ht="12">
      <c r="A64" s="17">
        <v>148</v>
      </c>
      <c r="B64" s="19" t="s">
        <v>163</v>
      </c>
      <c r="C64" s="34">
        <v>2.3</v>
      </c>
      <c r="D64" s="66">
        <v>3.49</v>
      </c>
      <c r="E64" s="65">
        <v>5.24</v>
      </c>
      <c r="F64" s="65">
        <v>3.09</v>
      </c>
      <c r="G64" s="65">
        <v>4.84</v>
      </c>
      <c r="H64" s="65">
        <v>3.49</v>
      </c>
      <c r="I64" s="70">
        <v>0.51</v>
      </c>
      <c r="J64" s="67">
        <v>0.84</v>
      </c>
      <c r="K64" s="67">
        <v>0.11</v>
      </c>
      <c r="L64" s="67">
        <v>1.77</v>
      </c>
      <c r="M64" s="67">
        <v>0.16</v>
      </c>
      <c r="N64" s="71">
        <v>0.1</v>
      </c>
      <c r="O64" s="146">
        <v>684</v>
      </c>
      <c r="P64" s="147">
        <v>391</v>
      </c>
      <c r="Q64" s="147">
        <v>293</v>
      </c>
      <c r="R64" s="136">
        <v>6.97</v>
      </c>
      <c r="S64" s="67">
        <v>1.11</v>
      </c>
      <c r="T64" s="67">
        <v>0.85</v>
      </c>
      <c r="U64" s="67">
        <v>2.92</v>
      </c>
      <c r="V64" s="67">
        <v>2</v>
      </c>
      <c r="W64" s="5">
        <v>0.1</v>
      </c>
      <c r="X64" s="136">
        <f>R64-D64</f>
        <v>3.4799999999999995</v>
      </c>
      <c r="Y64" s="66">
        <v>1.3</v>
      </c>
      <c r="Z64" s="67">
        <v>1.01</v>
      </c>
      <c r="AA64" s="67">
        <v>0.01</v>
      </c>
      <c r="AB64" s="67">
        <v>0.27</v>
      </c>
      <c r="AC64" s="66">
        <v>0.82</v>
      </c>
      <c r="AD64" s="75" t="s">
        <v>13</v>
      </c>
      <c r="AE64" s="76" t="s">
        <v>13</v>
      </c>
      <c r="AF64" s="77" t="s">
        <v>13</v>
      </c>
      <c r="AG64" s="77" t="s">
        <v>13</v>
      </c>
      <c r="AH64" s="82" t="s">
        <v>13</v>
      </c>
      <c r="AI64" s="80" t="s">
        <v>13</v>
      </c>
      <c r="AJ64" s="78">
        <v>0.86</v>
      </c>
      <c r="AK64" s="102">
        <v>12.09</v>
      </c>
      <c r="AL64" s="102">
        <v>7.12</v>
      </c>
      <c r="AM64" s="102">
        <v>11.16</v>
      </c>
      <c r="AN64" s="102">
        <v>8.05</v>
      </c>
      <c r="AO64" s="105">
        <v>16.09</v>
      </c>
      <c r="AP64" s="102">
        <v>8.04</v>
      </c>
      <c r="AQ64" s="110">
        <f>E64+F64</f>
        <v>8.33</v>
      </c>
      <c r="AR64" s="155">
        <f>AK64+AL64</f>
        <v>19.21</v>
      </c>
      <c r="AS64" s="110">
        <f>F64-G64</f>
        <v>-1.75</v>
      </c>
      <c r="AT64" s="120">
        <f>AL64/AK64</f>
        <v>0.5889164598842018</v>
      </c>
      <c r="AU64" s="131">
        <f>I64/H64</f>
        <v>0.1461318051575931</v>
      </c>
      <c r="AV64" s="180">
        <f>Q64/O64</f>
        <v>0.4283625730994152</v>
      </c>
    </row>
    <row r="65" spans="1:48" ht="12">
      <c r="A65" s="17">
        <v>128</v>
      </c>
      <c r="B65" s="19" t="s">
        <v>142</v>
      </c>
      <c r="C65" s="34">
        <v>3.5</v>
      </c>
      <c r="D65" s="66">
        <v>5.48</v>
      </c>
      <c r="E65" s="65">
        <v>7.33</v>
      </c>
      <c r="F65" s="65">
        <v>1.05</v>
      </c>
      <c r="G65" s="65">
        <v>2.9</v>
      </c>
      <c r="H65" s="65">
        <v>5.48</v>
      </c>
      <c r="I65" s="70">
        <v>0.23</v>
      </c>
      <c r="J65" s="67">
        <v>0.28</v>
      </c>
      <c r="K65" s="67">
        <v>4.04</v>
      </c>
      <c r="L65" s="67">
        <v>0.56</v>
      </c>
      <c r="M65" s="67">
        <v>0.25</v>
      </c>
      <c r="N65" s="71">
        <v>0.11</v>
      </c>
      <c r="O65" s="146" t="s">
        <v>13</v>
      </c>
      <c r="P65" s="147" t="s">
        <v>13</v>
      </c>
      <c r="Q65" s="147" t="s">
        <v>13</v>
      </c>
      <c r="R65" s="136">
        <v>10.51</v>
      </c>
      <c r="S65" s="52">
        <v>1.13</v>
      </c>
      <c r="T65" s="52">
        <v>5.63</v>
      </c>
      <c r="U65" s="52">
        <v>1.29</v>
      </c>
      <c r="V65" s="52">
        <v>2.34</v>
      </c>
      <c r="W65" s="52">
        <v>0.11</v>
      </c>
      <c r="X65" s="136">
        <f>R65-D65</f>
        <v>5.029999999999999</v>
      </c>
      <c r="Y65" s="66" t="s">
        <v>13</v>
      </c>
      <c r="Z65" s="67" t="s">
        <v>13</v>
      </c>
      <c r="AA65" s="67" t="s">
        <v>13</v>
      </c>
      <c r="AB65" s="67" t="s">
        <v>13</v>
      </c>
      <c r="AC65" s="66" t="s">
        <v>13</v>
      </c>
      <c r="AD65" s="75">
        <v>0.35</v>
      </c>
      <c r="AE65" s="76">
        <v>-0.19</v>
      </c>
      <c r="AF65" s="77">
        <v>0.09</v>
      </c>
      <c r="AG65" s="77">
        <v>-0.17</v>
      </c>
      <c r="AH65" s="82">
        <v>0.12</v>
      </c>
      <c r="AI65" s="80">
        <v>0.76</v>
      </c>
      <c r="AJ65" s="78">
        <v>0.85</v>
      </c>
      <c r="AK65" s="102">
        <v>25.38</v>
      </c>
      <c r="AL65" s="102">
        <v>3.64</v>
      </c>
      <c r="AM65" s="102">
        <v>10.05</v>
      </c>
      <c r="AN65" s="102">
        <v>18.97</v>
      </c>
      <c r="AO65" s="105">
        <v>36.39</v>
      </c>
      <c r="AP65" s="102">
        <v>17.43</v>
      </c>
      <c r="AQ65" s="110">
        <f>E65+F65</f>
        <v>8.38</v>
      </c>
      <c r="AR65" s="155">
        <f>AK65+AL65</f>
        <v>29.02</v>
      </c>
      <c r="AS65" s="110">
        <f>F65-G65</f>
        <v>-1.8499999999999999</v>
      </c>
      <c r="AT65" s="120">
        <f>AL65/AK65</f>
        <v>0.1434200157604413</v>
      </c>
      <c r="AU65" s="131">
        <f>I65/H65</f>
        <v>0.041970802919708027</v>
      </c>
      <c r="AV65" s="180"/>
    </row>
    <row r="66" spans="1:48" ht="12">
      <c r="A66" s="17">
        <v>164</v>
      </c>
      <c r="B66" s="19" t="s">
        <v>178</v>
      </c>
      <c r="C66" s="34">
        <v>4.6</v>
      </c>
      <c r="D66" s="66">
        <v>3.2</v>
      </c>
      <c r="E66" s="65">
        <v>2.68</v>
      </c>
      <c r="F66" s="65">
        <v>2.72</v>
      </c>
      <c r="G66" s="65">
        <v>2.2</v>
      </c>
      <c r="H66" s="65">
        <v>3.2</v>
      </c>
      <c r="I66" s="70">
        <v>1.67</v>
      </c>
      <c r="J66" s="67">
        <v>0.92</v>
      </c>
      <c r="K66" s="67">
        <v>0.02</v>
      </c>
      <c r="L66" s="67">
        <v>0.45</v>
      </c>
      <c r="M66" s="67">
        <v>0.03</v>
      </c>
      <c r="N66" s="71">
        <v>0.12</v>
      </c>
      <c r="O66" s="146" t="s">
        <v>13</v>
      </c>
      <c r="P66" s="147" t="s">
        <v>13</v>
      </c>
      <c r="Q66" s="147" t="s">
        <v>13</v>
      </c>
      <c r="R66" s="136">
        <v>2.2</v>
      </c>
      <c r="S66" s="67">
        <v>0.31</v>
      </c>
      <c r="T66" s="67">
        <v>0.61</v>
      </c>
      <c r="U66" s="67">
        <v>0.81</v>
      </c>
      <c r="V66" s="67">
        <v>0.33</v>
      </c>
      <c r="W66" s="5">
        <v>0.12</v>
      </c>
      <c r="X66" s="136">
        <f>R66-D66</f>
        <v>-1</v>
      </c>
      <c r="Y66" s="66" t="s">
        <v>13</v>
      </c>
      <c r="Z66" s="67" t="s">
        <v>13</v>
      </c>
      <c r="AA66" s="67" t="s">
        <v>13</v>
      </c>
      <c r="AB66" s="67" t="s">
        <v>13</v>
      </c>
      <c r="AC66" s="66"/>
      <c r="AD66" s="75" t="s">
        <v>13</v>
      </c>
      <c r="AE66" s="76" t="s">
        <v>13</v>
      </c>
      <c r="AF66" s="77" t="s">
        <v>13</v>
      </c>
      <c r="AG66" s="77" t="s">
        <v>13</v>
      </c>
      <c r="AH66" s="82" t="s">
        <v>13</v>
      </c>
      <c r="AI66" s="80" t="s">
        <v>13</v>
      </c>
      <c r="AJ66" s="78">
        <v>0.85</v>
      </c>
      <c r="AK66" s="102">
        <v>12.21</v>
      </c>
      <c r="AL66" s="102">
        <v>12.39</v>
      </c>
      <c r="AM66" s="102">
        <v>10.01</v>
      </c>
      <c r="AN66" s="102">
        <v>14.59</v>
      </c>
      <c r="AO66" s="105">
        <v>9.99</v>
      </c>
      <c r="AP66" s="102">
        <v>-4.59</v>
      </c>
      <c r="AQ66" s="110">
        <f>E66+F66</f>
        <v>5.4</v>
      </c>
      <c r="AR66" s="155">
        <f>AK66+AL66</f>
        <v>24.6</v>
      </c>
      <c r="AS66" s="110">
        <f>F66-G66</f>
        <v>0.52</v>
      </c>
      <c r="AT66" s="120">
        <f>AL66/AK66</f>
        <v>1.0147420147420148</v>
      </c>
      <c r="AU66" s="131">
        <f>I66/H66</f>
        <v>0.521875</v>
      </c>
      <c r="AV66" s="180"/>
    </row>
    <row r="67" spans="1:48" ht="12">
      <c r="A67" s="17">
        <v>62</v>
      </c>
      <c r="B67" s="19" t="s">
        <v>82</v>
      </c>
      <c r="C67" s="34">
        <v>6.7</v>
      </c>
      <c r="D67" s="66">
        <v>4.85</v>
      </c>
      <c r="E67" s="65">
        <v>3.01</v>
      </c>
      <c r="F67" s="65">
        <v>3.31</v>
      </c>
      <c r="G67" s="65">
        <v>1.47</v>
      </c>
      <c r="H67" s="65">
        <v>4.85</v>
      </c>
      <c r="I67" s="70">
        <v>3.4</v>
      </c>
      <c r="J67" s="67">
        <v>0.97</v>
      </c>
      <c r="K67" s="67">
        <v>0.06</v>
      </c>
      <c r="L67" s="67">
        <v>0.3</v>
      </c>
      <c r="M67" s="67">
        <v>0.03</v>
      </c>
      <c r="N67" s="71">
        <v>0.08</v>
      </c>
      <c r="O67" s="146">
        <v>1391</v>
      </c>
      <c r="P67" s="147">
        <v>358</v>
      </c>
      <c r="Q67" s="147">
        <v>1033</v>
      </c>
      <c r="R67" s="136">
        <v>0.4</v>
      </c>
      <c r="S67" s="5">
        <v>0.26</v>
      </c>
      <c r="T67" s="5">
        <v>0.01</v>
      </c>
      <c r="U67" s="5">
        <v>0.03</v>
      </c>
      <c r="V67" s="5">
        <v>0.02</v>
      </c>
      <c r="W67" s="5">
        <v>0.08</v>
      </c>
      <c r="X67" s="136">
        <f>R67-D67</f>
        <v>-4.449999999999999</v>
      </c>
      <c r="Y67" s="66">
        <v>2.93</v>
      </c>
      <c r="Z67" s="67">
        <v>1.05</v>
      </c>
      <c r="AA67" s="67">
        <v>0.78</v>
      </c>
      <c r="AB67" s="67">
        <v>1.1</v>
      </c>
      <c r="AC67" s="66">
        <v>112.28</v>
      </c>
      <c r="AD67" s="75">
        <v>2.06</v>
      </c>
      <c r="AE67" s="76">
        <v>1.32</v>
      </c>
      <c r="AF67" s="77">
        <v>6.08</v>
      </c>
      <c r="AG67" s="77">
        <v>-0.46</v>
      </c>
      <c r="AH67" s="82">
        <v>0.65</v>
      </c>
      <c r="AI67" s="80">
        <v>0.81</v>
      </c>
      <c r="AJ67" s="78">
        <v>0.93</v>
      </c>
      <c r="AK67" s="102">
        <v>20.23</v>
      </c>
      <c r="AL67" s="102">
        <v>22.27</v>
      </c>
      <c r="AM67" s="102">
        <v>9.91</v>
      </c>
      <c r="AN67" s="102">
        <v>32.59</v>
      </c>
      <c r="AO67" s="105">
        <v>2.71</v>
      </c>
      <c r="AP67" s="102">
        <v>-29.88</v>
      </c>
      <c r="AQ67" s="110">
        <f>E67+F67</f>
        <v>6.32</v>
      </c>
      <c r="AR67" s="155">
        <f>AK67+AL67</f>
        <v>42.5</v>
      </c>
      <c r="AS67" s="110">
        <f>F67-G67</f>
        <v>1.84</v>
      </c>
      <c r="AT67" s="120">
        <f>AL67/AK67</f>
        <v>1.1008403361344536</v>
      </c>
      <c r="AU67" s="131">
        <f>I67/H67</f>
        <v>0.7010309278350516</v>
      </c>
      <c r="AV67" s="161">
        <f>Q67/O67</f>
        <v>0.7426312005751258</v>
      </c>
    </row>
    <row r="68" spans="1:48" ht="12">
      <c r="A68" s="17">
        <v>19</v>
      </c>
      <c r="B68" s="19" t="s">
        <v>28</v>
      </c>
      <c r="C68" s="34">
        <v>74</v>
      </c>
      <c r="D68" s="66">
        <v>1.67</v>
      </c>
      <c r="E68" s="65">
        <v>1.27</v>
      </c>
      <c r="F68" s="65">
        <v>0.52</v>
      </c>
      <c r="G68" s="65">
        <v>0.12</v>
      </c>
      <c r="H68" s="65">
        <v>1.67</v>
      </c>
      <c r="I68" s="70">
        <v>0.71</v>
      </c>
      <c r="J68" s="67">
        <v>0.72</v>
      </c>
      <c r="K68" s="67">
        <v>0.02</v>
      </c>
      <c r="L68" s="67">
        <v>0.11</v>
      </c>
      <c r="M68" s="67">
        <v>0.01</v>
      </c>
      <c r="N68" s="71">
        <v>0.1</v>
      </c>
      <c r="O68" s="146">
        <v>1097</v>
      </c>
      <c r="P68" s="147">
        <v>889</v>
      </c>
      <c r="Q68" s="147">
        <v>207</v>
      </c>
      <c r="R68" s="136">
        <v>0.37</v>
      </c>
      <c r="S68" s="5">
        <v>0.25</v>
      </c>
      <c r="T68" s="5">
        <v>0</v>
      </c>
      <c r="U68" s="5">
        <v>0</v>
      </c>
      <c r="V68" s="5">
        <v>0.02</v>
      </c>
      <c r="W68" s="5">
        <v>0.1</v>
      </c>
      <c r="X68" s="136">
        <f>R68-D68</f>
        <v>-1.2999999999999998</v>
      </c>
      <c r="Y68" s="66">
        <v>83.93</v>
      </c>
      <c r="Z68" s="67">
        <v>18.75</v>
      </c>
      <c r="AA68" s="67">
        <v>28.58</v>
      </c>
      <c r="AB68" s="67">
        <v>36.6</v>
      </c>
      <c r="AC68" s="66">
        <v>111.79</v>
      </c>
      <c r="AD68" s="75">
        <v>1.59</v>
      </c>
      <c r="AE68" s="76">
        <v>0.66</v>
      </c>
      <c r="AF68" s="77">
        <v>3.31</v>
      </c>
      <c r="AG68" s="77">
        <v>-0.33</v>
      </c>
      <c r="AH68" s="82">
        <v>0.75</v>
      </c>
      <c r="AI68" s="80">
        <v>0.43</v>
      </c>
      <c r="AJ68" s="78">
        <v>0.71</v>
      </c>
      <c r="AK68" s="101">
        <v>94.13</v>
      </c>
      <c r="AL68" s="101">
        <v>38.39</v>
      </c>
      <c r="AM68" s="101">
        <v>9.17</v>
      </c>
      <c r="AN68" s="101">
        <v>123.35</v>
      </c>
      <c r="AO68" s="83">
        <v>27.56</v>
      </c>
      <c r="AP68" s="101">
        <v>-95.79</v>
      </c>
      <c r="AQ68" s="110">
        <f>E68+F68</f>
        <v>1.79</v>
      </c>
      <c r="AR68" s="155">
        <f>AK68+AL68</f>
        <v>132.51999999999998</v>
      </c>
      <c r="AS68" s="110">
        <f>F68-G68</f>
        <v>0.4</v>
      </c>
      <c r="AT68" s="120">
        <f>AL68/AK68</f>
        <v>0.4078402209709976</v>
      </c>
      <c r="AU68" s="131">
        <f>I68/H68</f>
        <v>0.4251497005988024</v>
      </c>
      <c r="AV68" s="161">
        <f>Q68/O68</f>
        <v>0.18869644484958978</v>
      </c>
    </row>
    <row r="69" spans="1:48" ht="12">
      <c r="A69" s="17">
        <v>127</v>
      </c>
      <c r="B69" s="19" t="s">
        <v>141</v>
      </c>
      <c r="C69" s="34">
        <v>1.3</v>
      </c>
      <c r="D69" s="66">
        <v>2.13</v>
      </c>
      <c r="E69" s="65">
        <v>5.47</v>
      </c>
      <c r="F69" s="65">
        <v>3.59</v>
      </c>
      <c r="G69" s="65">
        <v>6.92</v>
      </c>
      <c r="H69" s="65">
        <v>2.13</v>
      </c>
      <c r="I69" s="70">
        <v>1.13</v>
      </c>
      <c r="J69" s="67">
        <v>0.41</v>
      </c>
      <c r="K69" s="67">
        <v>0.13</v>
      </c>
      <c r="L69" s="67">
        <v>0.24</v>
      </c>
      <c r="M69" s="67">
        <v>0.22</v>
      </c>
      <c r="N69" s="71">
        <v>0</v>
      </c>
      <c r="O69" s="146">
        <v>1039</v>
      </c>
      <c r="P69" s="147">
        <v>565</v>
      </c>
      <c r="Q69" s="147">
        <v>473</v>
      </c>
      <c r="R69" s="136">
        <v>2.05</v>
      </c>
      <c r="S69" s="52">
        <v>0.13</v>
      </c>
      <c r="T69" s="52">
        <v>0.08</v>
      </c>
      <c r="U69" s="52">
        <v>0.35</v>
      </c>
      <c r="V69" s="52">
        <v>1.49</v>
      </c>
      <c r="W69" s="52">
        <v>0</v>
      </c>
      <c r="X69" s="136">
        <f>R69-D69</f>
        <v>-0.08000000000000007</v>
      </c>
      <c r="Y69" s="66">
        <v>0.95</v>
      </c>
      <c r="Z69" s="67">
        <v>0.65</v>
      </c>
      <c r="AA69" s="67">
        <v>0</v>
      </c>
      <c r="AB69" s="67">
        <v>0.3</v>
      </c>
      <c r="AC69" s="66">
        <v>7.84</v>
      </c>
      <c r="AD69" s="75">
        <v>0.52</v>
      </c>
      <c r="AE69" s="76">
        <v>0.56</v>
      </c>
      <c r="AF69" s="77">
        <v>1.37</v>
      </c>
      <c r="AG69" s="77">
        <v>-0.37</v>
      </c>
      <c r="AH69" s="82">
        <v>-0.04</v>
      </c>
      <c r="AI69" s="80">
        <v>0.76</v>
      </c>
      <c r="AJ69" s="78">
        <v>0.81</v>
      </c>
      <c r="AK69" s="102">
        <v>7.13</v>
      </c>
      <c r="AL69" s="102">
        <v>4.68</v>
      </c>
      <c r="AM69" s="102">
        <v>9.03</v>
      </c>
      <c r="AN69" s="102">
        <v>2.78</v>
      </c>
      <c r="AO69" s="105">
        <v>2.68</v>
      </c>
      <c r="AP69" s="102">
        <v>-0.1</v>
      </c>
      <c r="AQ69" s="110">
        <f>E69+F69</f>
        <v>9.059999999999999</v>
      </c>
      <c r="AR69" s="155">
        <f>AK69+AL69</f>
        <v>11.809999999999999</v>
      </c>
      <c r="AS69" s="110">
        <f>F69-G69</f>
        <v>-3.33</v>
      </c>
      <c r="AT69" s="120">
        <f>AL69/AK69</f>
        <v>0.6563814866760168</v>
      </c>
      <c r="AU69" s="131">
        <f>I69/H69</f>
        <v>0.5305164319248826</v>
      </c>
      <c r="AV69" s="180">
        <f>Q69/O69</f>
        <v>0.4552454282964389</v>
      </c>
    </row>
    <row r="70" spans="1:48" ht="12">
      <c r="A70" s="17">
        <v>50</v>
      </c>
      <c r="B70" s="19" t="s">
        <v>72</v>
      </c>
      <c r="C70" s="34">
        <v>10.1</v>
      </c>
      <c r="D70" s="66">
        <v>1.76</v>
      </c>
      <c r="E70" s="65">
        <v>1.38</v>
      </c>
      <c r="F70" s="65">
        <v>1.23</v>
      </c>
      <c r="G70" s="65">
        <v>0.85</v>
      </c>
      <c r="H70" s="65">
        <v>1.76</v>
      </c>
      <c r="I70" s="70">
        <v>0.57</v>
      </c>
      <c r="J70" s="67">
        <v>0.78</v>
      </c>
      <c r="K70" s="67">
        <v>0.1</v>
      </c>
      <c r="L70" s="67">
        <v>0.18</v>
      </c>
      <c r="M70" s="67">
        <v>0.09</v>
      </c>
      <c r="N70" s="71">
        <v>0.05</v>
      </c>
      <c r="O70" s="146">
        <v>1597</v>
      </c>
      <c r="P70" s="147">
        <v>1328</v>
      </c>
      <c r="Q70" s="147">
        <v>269</v>
      </c>
      <c r="R70" s="136">
        <v>1.15</v>
      </c>
      <c r="S70" s="5">
        <v>0.71</v>
      </c>
      <c r="T70" s="5">
        <v>0.1</v>
      </c>
      <c r="U70" s="5">
        <v>0.02</v>
      </c>
      <c r="V70" s="5">
        <v>0.28</v>
      </c>
      <c r="W70" s="5">
        <v>0.05</v>
      </c>
      <c r="X70" s="136">
        <f>R70-D70</f>
        <v>-0.6100000000000001</v>
      </c>
      <c r="Y70" s="66">
        <v>23.13</v>
      </c>
      <c r="Z70" s="67">
        <v>20.48</v>
      </c>
      <c r="AA70" s="67">
        <v>1.2</v>
      </c>
      <c r="AB70" s="67">
        <v>1.45</v>
      </c>
      <c r="AC70" s="66">
        <v>58.15</v>
      </c>
      <c r="AD70" s="75">
        <v>1.35</v>
      </c>
      <c r="AE70" s="76">
        <v>0.42</v>
      </c>
      <c r="AF70" s="77">
        <v>2.34</v>
      </c>
      <c r="AG70" s="77">
        <v>-0.43</v>
      </c>
      <c r="AH70" s="82">
        <v>0.35</v>
      </c>
      <c r="AI70" s="80">
        <v>0.52</v>
      </c>
      <c r="AJ70" s="78">
        <v>0.77</v>
      </c>
      <c r="AK70" s="102">
        <v>13.95</v>
      </c>
      <c r="AL70" s="102">
        <v>12.47</v>
      </c>
      <c r="AM70" s="102">
        <v>8.6</v>
      </c>
      <c r="AN70" s="102">
        <v>17.81</v>
      </c>
      <c r="AO70" s="105">
        <v>11.61</v>
      </c>
      <c r="AP70" s="102">
        <v>-6.2</v>
      </c>
      <c r="AQ70" s="110">
        <f>E70+F70</f>
        <v>2.61</v>
      </c>
      <c r="AR70" s="155">
        <f>AK70+AL70</f>
        <v>26.42</v>
      </c>
      <c r="AS70" s="110">
        <f>F70-G70</f>
        <v>0.38</v>
      </c>
      <c r="AT70" s="120">
        <f>AL70/AK70</f>
        <v>0.8939068100358424</v>
      </c>
      <c r="AU70" s="131">
        <f>I70/H70</f>
        <v>0.32386363636363635</v>
      </c>
      <c r="AV70" s="161">
        <f>Q70/O70</f>
        <v>0.16844082654978085</v>
      </c>
    </row>
    <row r="71" spans="1:48" ht="12">
      <c r="A71" s="17">
        <v>114</v>
      </c>
      <c r="B71" s="19" t="s">
        <v>130</v>
      </c>
      <c r="C71" s="34">
        <v>13.2</v>
      </c>
      <c r="D71" s="66">
        <v>2.2</v>
      </c>
      <c r="E71" s="65">
        <v>2.17</v>
      </c>
      <c r="F71" s="65">
        <v>0.68</v>
      </c>
      <c r="G71" s="65">
        <v>0.65</v>
      </c>
      <c r="H71" s="65">
        <v>2.2</v>
      </c>
      <c r="I71" s="70">
        <v>0.62</v>
      </c>
      <c r="J71" s="67">
        <v>0.44</v>
      </c>
      <c r="K71" s="67">
        <v>0.43</v>
      </c>
      <c r="L71" s="67">
        <v>0.21</v>
      </c>
      <c r="M71" s="67">
        <v>0.44</v>
      </c>
      <c r="N71" s="71">
        <v>0.06</v>
      </c>
      <c r="O71" s="146">
        <v>1218</v>
      </c>
      <c r="P71" s="147">
        <v>1129</v>
      </c>
      <c r="Q71" s="147">
        <v>89</v>
      </c>
      <c r="R71" s="136">
        <v>2.14</v>
      </c>
      <c r="S71" s="52">
        <v>0.39</v>
      </c>
      <c r="T71" s="52">
        <v>0.5</v>
      </c>
      <c r="U71" s="52">
        <v>0.99</v>
      </c>
      <c r="V71" s="52">
        <v>0.19</v>
      </c>
      <c r="W71" s="52">
        <v>0.06</v>
      </c>
      <c r="X71" s="136">
        <f>R71-D71</f>
        <v>-0.06000000000000005</v>
      </c>
      <c r="Y71" s="66">
        <v>32.61</v>
      </c>
      <c r="Z71" s="67">
        <v>15.61</v>
      </c>
      <c r="AA71" s="67">
        <v>2.65</v>
      </c>
      <c r="AB71" s="67">
        <v>14.35</v>
      </c>
      <c r="AC71" s="66">
        <v>3.93</v>
      </c>
      <c r="AD71" s="75">
        <v>1.9</v>
      </c>
      <c r="AE71" s="76">
        <v>0.49</v>
      </c>
      <c r="AF71" s="77">
        <v>3.33</v>
      </c>
      <c r="AG71" s="77">
        <v>-0.71</v>
      </c>
      <c r="AH71" s="82">
        <v>-0.17</v>
      </c>
      <c r="AI71" s="80">
        <v>0.64</v>
      </c>
      <c r="AJ71" s="78">
        <v>0.77</v>
      </c>
      <c r="AK71" s="102">
        <v>28.64</v>
      </c>
      <c r="AL71" s="102">
        <v>9.04</v>
      </c>
      <c r="AM71" s="102">
        <v>8.56</v>
      </c>
      <c r="AN71" s="102">
        <v>29.11</v>
      </c>
      <c r="AO71" s="105">
        <v>28.29</v>
      </c>
      <c r="AP71" s="102">
        <v>-0.83</v>
      </c>
      <c r="AQ71" s="110">
        <f>E71+F71</f>
        <v>2.85</v>
      </c>
      <c r="AR71" s="155">
        <f>AK71+AL71</f>
        <v>37.68</v>
      </c>
      <c r="AS71" s="110">
        <f>F71-G71</f>
        <v>0.030000000000000027</v>
      </c>
      <c r="AT71" s="120">
        <f>AL71/AK71</f>
        <v>0.31564245810055863</v>
      </c>
      <c r="AU71" s="131">
        <f>I71/H71</f>
        <v>0.2818181818181818</v>
      </c>
      <c r="AV71" s="180">
        <f>Q71/O71</f>
        <v>0.07307060755336617</v>
      </c>
    </row>
    <row r="72" spans="1:48" ht="12">
      <c r="A72" s="17">
        <v>18</v>
      </c>
      <c r="B72" s="19" t="s">
        <v>27</v>
      </c>
      <c r="C72" s="34">
        <v>18.2</v>
      </c>
      <c r="D72" s="66">
        <v>0.89</v>
      </c>
      <c r="E72" s="65">
        <v>1.23</v>
      </c>
      <c r="F72" s="65">
        <v>0.11</v>
      </c>
      <c r="G72" s="65">
        <v>0.45</v>
      </c>
      <c r="H72" s="65">
        <v>0.89</v>
      </c>
      <c r="I72" s="70">
        <v>0.1</v>
      </c>
      <c r="J72" s="67">
        <v>0.48</v>
      </c>
      <c r="K72" s="67">
        <v>0.02</v>
      </c>
      <c r="L72" s="67">
        <v>0.17</v>
      </c>
      <c r="M72" s="67">
        <v>0.05</v>
      </c>
      <c r="N72" s="71">
        <v>0.07</v>
      </c>
      <c r="O72" s="146">
        <v>1777</v>
      </c>
      <c r="P72" s="147">
        <v>1708</v>
      </c>
      <c r="Q72" s="147">
        <v>69</v>
      </c>
      <c r="R72" s="136">
        <v>2.18</v>
      </c>
      <c r="S72" s="5">
        <v>0.86</v>
      </c>
      <c r="T72" s="5">
        <v>0.84</v>
      </c>
      <c r="U72" s="5">
        <v>0.37</v>
      </c>
      <c r="V72" s="5">
        <v>0.04</v>
      </c>
      <c r="W72" s="5">
        <v>0.07</v>
      </c>
      <c r="X72" s="136">
        <f>R72-D72</f>
        <v>1.29</v>
      </c>
      <c r="Y72" s="66">
        <v>61.26</v>
      </c>
      <c r="Z72" s="67">
        <v>60.37</v>
      </c>
      <c r="AA72" s="67">
        <v>0.17</v>
      </c>
      <c r="AB72" s="67">
        <v>0.72</v>
      </c>
      <c r="AC72" s="66">
        <v>1.09</v>
      </c>
      <c r="AD72" s="75">
        <v>3.92</v>
      </c>
      <c r="AE72" s="76">
        <v>-0.41</v>
      </c>
      <c r="AF72" s="77">
        <v>1.9</v>
      </c>
      <c r="AG72" s="77">
        <v>-0.72</v>
      </c>
      <c r="AH72" s="82">
        <v>0.39</v>
      </c>
      <c r="AI72" s="80">
        <v>0.42</v>
      </c>
      <c r="AJ72" s="118">
        <v>0.43</v>
      </c>
      <c r="AK72" s="181">
        <v>22.4</v>
      </c>
      <c r="AL72" s="101">
        <v>2.07</v>
      </c>
      <c r="AM72" s="101">
        <v>8.26</v>
      </c>
      <c r="AN72" s="101">
        <v>16.21</v>
      </c>
      <c r="AO72" s="83">
        <v>39.52</v>
      </c>
      <c r="AP72" s="101">
        <v>23.31</v>
      </c>
      <c r="AQ72" s="110">
        <f>E72+F72</f>
        <v>1.34</v>
      </c>
      <c r="AR72" s="155">
        <f>AK72+AL72</f>
        <v>24.47</v>
      </c>
      <c r="AS72" s="110">
        <f>F72-G72</f>
        <v>-0.34</v>
      </c>
      <c r="AT72" s="120">
        <f>AL72/AK72</f>
        <v>0.09241071428571429</v>
      </c>
      <c r="AU72" s="131">
        <f>I72/H72</f>
        <v>0.11235955056179776</v>
      </c>
      <c r="AV72" s="161">
        <f>Q72/O72</f>
        <v>0.038829487900956666</v>
      </c>
    </row>
    <row r="73" spans="1:48" ht="12">
      <c r="A73" s="17">
        <v>140</v>
      </c>
      <c r="B73" s="19" t="s">
        <v>155</v>
      </c>
      <c r="C73" s="34">
        <v>1.3</v>
      </c>
      <c r="D73" s="66">
        <v>6.39</v>
      </c>
      <c r="E73" s="65">
        <v>7.44</v>
      </c>
      <c r="F73" s="65">
        <v>5.14</v>
      </c>
      <c r="G73" s="65">
        <v>6.19</v>
      </c>
      <c r="H73" s="65">
        <v>6.39</v>
      </c>
      <c r="I73" s="70">
        <v>2.79</v>
      </c>
      <c r="J73" s="67">
        <v>0.84</v>
      </c>
      <c r="K73" s="67">
        <v>0.14</v>
      </c>
      <c r="L73" s="67">
        <v>2.37</v>
      </c>
      <c r="M73" s="67">
        <v>0.08</v>
      </c>
      <c r="N73" s="71">
        <v>0.18</v>
      </c>
      <c r="O73" s="146" t="s">
        <v>13</v>
      </c>
      <c r="P73" s="147" t="s">
        <v>13</v>
      </c>
      <c r="Q73" s="147" t="s">
        <v>13</v>
      </c>
      <c r="R73" s="136">
        <v>9.09</v>
      </c>
      <c r="S73" s="67">
        <v>1.33</v>
      </c>
      <c r="T73" s="67">
        <v>0.41</v>
      </c>
      <c r="U73" s="67">
        <v>2.69</v>
      </c>
      <c r="V73" s="67">
        <v>4.48</v>
      </c>
      <c r="W73" s="5">
        <v>0.18</v>
      </c>
      <c r="X73" s="136">
        <f>R73-D73</f>
        <v>2.7</v>
      </c>
      <c r="Y73" s="66" t="s">
        <v>13</v>
      </c>
      <c r="Z73" s="67" t="s">
        <v>13</v>
      </c>
      <c r="AA73" s="67" t="s">
        <v>13</v>
      </c>
      <c r="AB73" s="67" t="s">
        <v>13</v>
      </c>
      <c r="AC73" s="66" t="s">
        <v>13</v>
      </c>
      <c r="AD73" s="75" t="s">
        <v>13</v>
      </c>
      <c r="AE73" s="76" t="s">
        <v>13</v>
      </c>
      <c r="AF73" s="77" t="s">
        <v>13</v>
      </c>
      <c r="AG73" s="77" t="s">
        <v>13</v>
      </c>
      <c r="AH73" s="82" t="s">
        <v>13</v>
      </c>
      <c r="AI73" s="80" t="s">
        <v>13</v>
      </c>
      <c r="AJ73" s="78">
        <v>0.86</v>
      </c>
      <c r="AK73" s="102">
        <v>9.89</v>
      </c>
      <c r="AL73" s="102">
        <v>6.84</v>
      </c>
      <c r="AM73" s="102">
        <v>8.23</v>
      </c>
      <c r="AN73" s="102">
        <v>8.5</v>
      </c>
      <c r="AO73" s="105">
        <v>12.09</v>
      </c>
      <c r="AP73" s="102">
        <v>3.58</v>
      </c>
      <c r="AQ73" s="110">
        <f>E73+F73</f>
        <v>12.58</v>
      </c>
      <c r="AR73" s="155">
        <f>AK73+AL73</f>
        <v>16.73</v>
      </c>
      <c r="AS73" s="110">
        <f>F73-G73</f>
        <v>-1.0500000000000007</v>
      </c>
      <c r="AT73" s="120">
        <f>AL73/AK73</f>
        <v>0.691607684529828</v>
      </c>
      <c r="AU73" s="131">
        <f>I73/H73</f>
        <v>0.4366197183098592</v>
      </c>
      <c r="AV73" s="180"/>
    </row>
    <row r="74" spans="1:48" ht="12">
      <c r="A74" s="17">
        <v>63</v>
      </c>
      <c r="B74" s="19" t="s">
        <v>83</v>
      </c>
      <c r="C74" s="34">
        <v>5.7</v>
      </c>
      <c r="D74" s="66">
        <v>1.71</v>
      </c>
      <c r="E74" s="65">
        <v>1.27</v>
      </c>
      <c r="F74" s="65">
        <v>1.79</v>
      </c>
      <c r="G74" s="65">
        <v>1.35</v>
      </c>
      <c r="H74" s="65">
        <v>1.71</v>
      </c>
      <c r="I74" s="70">
        <v>0.71</v>
      </c>
      <c r="J74" s="67">
        <v>0.7</v>
      </c>
      <c r="K74" s="67">
        <v>0.05</v>
      </c>
      <c r="L74" s="67">
        <v>0.14</v>
      </c>
      <c r="M74" s="67">
        <v>0</v>
      </c>
      <c r="N74" s="71">
        <v>0.1</v>
      </c>
      <c r="O74" s="146">
        <v>1303</v>
      </c>
      <c r="P74" s="147">
        <v>352</v>
      </c>
      <c r="Q74" s="147">
        <v>950</v>
      </c>
      <c r="R74" s="136">
        <v>0.27</v>
      </c>
      <c r="S74" s="5">
        <v>0.14</v>
      </c>
      <c r="T74" s="5">
        <v>0.03</v>
      </c>
      <c r="U74" s="5">
        <v>0</v>
      </c>
      <c r="V74" s="5">
        <v>0</v>
      </c>
      <c r="W74" s="5">
        <v>0.1</v>
      </c>
      <c r="X74" s="136">
        <f>R74-D74</f>
        <v>-1.44</v>
      </c>
      <c r="Y74" s="66">
        <v>2.23</v>
      </c>
      <c r="Z74" s="67">
        <v>1.22</v>
      </c>
      <c r="AA74" s="67">
        <v>0.3</v>
      </c>
      <c r="AB74" s="67">
        <v>0.71</v>
      </c>
      <c r="AC74" s="66">
        <v>114.94</v>
      </c>
      <c r="AD74" s="75">
        <v>5.12</v>
      </c>
      <c r="AE74" s="76">
        <v>-0.25</v>
      </c>
      <c r="AF74" s="77">
        <v>3.57</v>
      </c>
      <c r="AG74" s="77">
        <v>-0.61</v>
      </c>
      <c r="AH74" s="82">
        <v>1.4</v>
      </c>
      <c r="AI74" s="80" t="s">
        <v>13</v>
      </c>
      <c r="AJ74" s="78">
        <v>0.77</v>
      </c>
      <c r="AK74" s="102">
        <v>7.22</v>
      </c>
      <c r="AL74" s="102">
        <v>10.2</v>
      </c>
      <c r="AM74" s="102">
        <v>7.69</v>
      </c>
      <c r="AN74" s="102">
        <v>9.73</v>
      </c>
      <c r="AO74" s="105">
        <v>1.55</v>
      </c>
      <c r="AP74" s="102">
        <v>-8.18</v>
      </c>
      <c r="AQ74" s="110">
        <f>E74+F74</f>
        <v>3.06</v>
      </c>
      <c r="AR74" s="155">
        <f>AK74+AL74</f>
        <v>17.419999999999998</v>
      </c>
      <c r="AS74" s="110">
        <f>F74-G74</f>
        <v>0.43999999999999995</v>
      </c>
      <c r="AT74" s="120">
        <f>AL74/AK74</f>
        <v>1.4127423822714682</v>
      </c>
      <c r="AU74" s="131">
        <f>I74/H74</f>
        <v>0.4152046783625731</v>
      </c>
      <c r="AV74" s="161">
        <f>Q74/O74</f>
        <v>0.7290867229470452</v>
      </c>
    </row>
    <row r="75" spans="1:48" ht="12">
      <c r="A75" s="17">
        <v>124</v>
      </c>
      <c r="B75" s="19" t="s">
        <v>139</v>
      </c>
      <c r="C75" s="34">
        <v>6.2</v>
      </c>
      <c r="D75" s="66">
        <v>3.22</v>
      </c>
      <c r="E75" s="65">
        <v>3.89</v>
      </c>
      <c r="F75" s="65">
        <v>0.52</v>
      </c>
      <c r="G75" s="65">
        <v>1.19</v>
      </c>
      <c r="H75" s="65">
        <v>3.22</v>
      </c>
      <c r="I75" s="70">
        <v>0.25</v>
      </c>
      <c r="J75" s="67">
        <v>0.78</v>
      </c>
      <c r="K75" s="67">
        <v>1.41</v>
      </c>
      <c r="L75" s="67">
        <v>0.69</v>
      </c>
      <c r="M75" s="67">
        <v>0.01</v>
      </c>
      <c r="N75" s="71">
        <v>0.08</v>
      </c>
      <c r="O75" s="146">
        <v>1132</v>
      </c>
      <c r="P75" s="147">
        <v>1105</v>
      </c>
      <c r="Q75" s="147">
        <v>27</v>
      </c>
      <c r="R75" s="136">
        <v>9.71</v>
      </c>
      <c r="S75" s="52">
        <v>1.55</v>
      </c>
      <c r="T75" s="52">
        <v>3.18</v>
      </c>
      <c r="U75" s="52">
        <v>4.84</v>
      </c>
      <c r="V75" s="52">
        <v>0.06</v>
      </c>
      <c r="W75" s="52">
        <v>0.08</v>
      </c>
      <c r="X75" s="136">
        <f>R75-D75</f>
        <v>6.49</v>
      </c>
      <c r="Y75" s="66">
        <v>12.09</v>
      </c>
      <c r="Z75" s="67">
        <v>11.63</v>
      </c>
      <c r="AA75" s="67">
        <v>0.12</v>
      </c>
      <c r="AB75" s="67">
        <v>0.34</v>
      </c>
      <c r="AC75" s="66">
        <v>0.14</v>
      </c>
      <c r="AD75" s="75">
        <v>2.27</v>
      </c>
      <c r="AE75" s="76">
        <v>-0.24</v>
      </c>
      <c r="AF75" s="77">
        <v>1.49</v>
      </c>
      <c r="AG75" s="77">
        <v>-0.76</v>
      </c>
      <c r="AH75" s="82">
        <v>-0.2</v>
      </c>
      <c r="AI75" s="80">
        <v>0.67</v>
      </c>
      <c r="AJ75" s="78">
        <v>0.76</v>
      </c>
      <c r="AK75" s="102">
        <v>23.94</v>
      </c>
      <c r="AL75" s="102">
        <v>3.22</v>
      </c>
      <c r="AM75" s="102">
        <v>7.34</v>
      </c>
      <c r="AN75" s="102">
        <v>19.82</v>
      </c>
      <c r="AO75" s="105">
        <v>59.82</v>
      </c>
      <c r="AP75" s="102">
        <v>40</v>
      </c>
      <c r="AQ75" s="110">
        <f>E75+F75</f>
        <v>4.41</v>
      </c>
      <c r="AR75" s="155">
        <f>AK75+AL75</f>
        <v>27.16</v>
      </c>
      <c r="AS75" s="110">
        <f>F75-G75</f>
        <v>-0.6699999999999999</v>
      </c>
      <c r="AT75" s="120">
        <f>AL75/AK75</f>
        <v>0.13450292397660818</v>
      </c>
      <c r="AU75" s="131">
        <f>I75/H75</f>
        <v>0.07763975155279502</v>
      </c>
      <c r="AV75" s="180">
        <f>Q75/O75</f>
        <v>0.023851590106007067</v>
      </c>
    </row>
    <row r="76" spans="1:48" ht="12">
      <c r="A76" s="17">
        <v>120</v>
      </c>
      <c r="B76" s="19" t="s">
        <v>135</v>
      </c>
      <c r="C76" s="34">
        <v>2.7</v>
      </c>
      <c r="D76" s="66">
        <v>1.09</v>
      </c>
      <c r="E76" s="65">
        <v>1.53</v>
      </c>
      <c r="F76" s="65">
        <v>2.22</v>
      </c>
      <c r="G76" s="65">
        <v>2.67</v>
      </c>
      <c r="H76" s="65">
        <v>1.09</v>
      </c>
      <c r="I76" s="70">
        <v>0.22</v>
      </c>
      <c r="J76" s="67">
        <v>0.51</v>
      </c>
      <c r="K76" s="67">
        <v>0.1</v>
      </c>
      <c r="L76" s="67">
        <v>0.18</v>
      </c>
      <c r="M76" s="67">
        <v>0.03</v>
      </c>
      <c r="N76" s="71">
        <v>0.05</v>
      </c>
      <c r="O76" s="146">
        <v>1016</v>
      </c>
      <c r="P76" s="147">
        <v>693</v>
      </c>
      <c r="Q76" s="147">
        <v>324</v>
      </c>
      <c r="R76" s="136">
        <v>0.63</v>
      </c>
      <c r="S76" s="52">
        <v>0.23</v>
      </c>
      <c r="T76" s="52">
        <v>0.08</v>
      </c>
      <c r="U76" s="52">
        <v>0.27</v>
      </c>
      <c r="V76" s="52">
        <v>0</v>
      </c>
      <c r="W76" s="52">
        <v>0.05</v>
      </c>
      <c r="X76" s="136">
        <f>R76-D76</f>
        <v>-0.4600000000000001</v>
      </c>
      <c r="Y76" s="66">
        <v>2.29</v>
      </c>
      <c r="Z76" s="67">
        <v>1.88</v>
      </c>
      <c r="AA76" s="67">
        <v>0.05</v>
      </c>
      <c r="AB76" s="67">
        <v>0.36</v>
      </c>
      <c r="AC76" s="66">
        <v>4.32</v>
      </c>
      <c r="AD76" s="75">
        <v>0.6</v>
      </c>
      <c r="AE76" s="76">
        <v>0.25</v>
      </c>
      <c r="AF76" s="77">
        <v>1</v>
      </c>
      <c r="AG76" s="77">
        <v>-0.43</v>
      </c>
      <c r="AH76" s="82">
        <v>-0.09</v>
      </c>
      <c r="AI76" s="80">
        <v>0.69</v>
      </c>
      <c r="AJ76" s="78">
        <v>0.74</v>
      </c>
      <c r="AK76" s="102">
        <v>4.06</v>
      </c>
      <c r="AL76" s="102">
        <v>5.89</v>
      </c>
      <c r="AM76" s="102">
        <v>7.07</v>
      </c>
      <c r="AN76" s="102">
        <v>2.88</v>
      </c>
      <c r="AO76" s="105">
        <v>1.68</v>
      </c>
      <c r="AP76" s="102">
        <v>-1.2</v>
      </c>
      <c r="AQ76" s="110">
        <f>E76+F76</f>
        <v>3.75</v>
      </c>
      <c r="AR76" s="155">
        <f>AK76+AL76</f>
        <v>9.95</v>
      </c>
      <c r="AS76" s="110">
        <f>F76-G76</f>
        <v>-0.44999999999999973</v>
      </c>
      <c r="AT76" s="120">
        <f>AL76/AK76</f>
        <v>1.4507389162561577</v>
      </c>
      <c r="AU76" s="131">
        <f>I76/H76</f>
        <v>0.20183486238532108</v>
      </c>
      <c r="AV76" s="180">
        <f>Q76/O76</f>
        <v>0.3188976377952756</v>
      </c>
    </row>
    <row r="77" spans="1:48" ht="12">
      <c r="A77" s="17">
        <v>71</v>
      </c>
      <c r="B77" s="19" t="s">
        <v>90</v>
      </c>
      <c r="C77" s="34">
        <v>19</v>
      </c>
      <c r="D77" s="66">
        <v>2.08</v>
      </c>
      <c r="E77" s="65">
        <v>1.58</v>
      </c>
      <c r="F77" s="65">
        <v>0.86</v>
      </c>
      <c r="G77" s="65">
        <v>0.37</v>
      </c>
      <c r="H77" s="65">
        <v>2.08</v>
      </c>
      <c r="I77" s="70">
        <v>1.05</v>
      </c>
      <c r="J77" s="67">
        <v>0.78</v>
      </c>
      <c r="K77" s="67">
        <v>0.12</v>
      </c>
      <c r="L77" s="67">
        <v>0.07</v>
      </c>
      <c r="M77" s="67">
        <v>0</v>
      </c>
      <c r="N77" s="71">
        <v>0.06</v>
      </c>
      <c r="O77" s="146">
        <v>1827</v>
      </c>
      <c r="P77" s="147">
        <v>1640</v>
      </c>
      <c r="Q77" s="147">
        <v>187</v>
      </c>
      <c r="R77" s="136">
        <v>0.84</v>
      </c>
      <c r="S77" s="5">
        <v>0.64</v>
      </c>
      <c r="T77" s="5">
        <v>0.13</v>
      </c>
      <c r="U77" s="5">
        <v>0.01</v>
      </c>
      <c r="V77" s="5">
        <v>0</v>
      </c>
      <c r="W77" s="5">
        <v>0.06</v>
      </c>
      <c r="X77" s="136">
        <f>R77-D77</f>
        <v>-1.2400000000000002</v>
      </c>
      <c r="Y77" s="66">
        <v>40.81</v>
      </c>
      <c r="Z77" s="67">
        <v>20.96</v>
      </c>
      <c r="AA77" s="67">
        <v>8.52</v>
      </c>
      <c r="AB77" s="67">
        <v>11.33</v>
      </c>
      <c r="AC77" s="66">
        <v>75.62</v>
      </c>
      <c r="AD77" s="75">
        <v>3</v>
      </c>
      <c r="AE77" s="76">
        <v>0.45</v>
      </c>
      <c r="AF77" s="77">
        <v>4.78</v>
      </c>
      <c r="AG77" s="77">
        <v>-0.68</v>
      </c>
      <c r="AH77" s="82">
        <v>0.26</v>
      </c>
      <c r="AI77" s="80">
        <v>0.55</v>
      </c>
      <c r="AJ77" s="78">
        <v>0.72</v>
      </c>
      <c r="AK77" s="102">
        <v>30.11</v>
      </c>
      <c r="AL77" s="102">
        <v>16.46</v>
      </c>
      <c r="AM77" s="102">
        <v>6.99</v>
      </c>
      <c r="AN77" s="102">
        <v>39.57</v>
      </c>
      <c r="AO77" s="105">
        <v>16.07</v>
      </c>
      <c r="AP77" s="102">
        <v>-23.51</v>
      </c>
      <c r="AQ77" s="110">
        <f>E77+F77</f>
        <v>2.44</v>
      </c>
      <c r="AR77" s="155">
        <f>AK77+AL77</f>
        <v>46.57</v>
      </c>
      <c r="AS77" s="110">
        <f>F77-G77</f>
        <v>0.49</v>
      </c>
      <c r="AT77" s="120">
        <f>AL77/AK77</f>
        <v>0.5466622384589838</v>
      </c>
      <c r="AU77" s="131">
        <f>I77/H77</f>
        <v>0.5048076923076923</v>
      </c>
      <c r="AV77" s="180">
        <f>Q77/O77</f>
        <v>0.1023535851122058</v>
      </c>
    </row>
    <row r="78" spans="1:48" ht="12">
      <c r="A78" s="17">
        <v>116</v>
      </c>
      <c r="B78" s="19" t="s">
        <v>132</v>
      </c>
      <c r="C78" s="34">
        <v>12.6</v>
      </c>
      <c r="D78" s="66">
        <v>1.51</v>
      </c>
      <c r="E78" s="65">
        <v>1.28</v>
      </c>
      <c r="F78" s="65">
        <v>0.73</v>
      </c>
      <c r="G78" s="65">
        <v>0.51</v>
      </c>
      <c r="H78" s="65">
        <v>1.51</v>
      </c>
      <c r="I78" s="70">
        <v>0.43</v>
      </c>
      <c r="J78" s="67">
        <v>0.36</v>
      </c>
      <c r="K78" s="67">
        <v>0.18</v>
      </c>
      <c r="L78" s="67">
        <v>0.46</v>
      </c>
      <c r="M78" s="67">
        <v>0.01</v>
      </c>
      <c r="N78" s="71">
        <v>0.06</v>
      </c>
      <c r="O78" s="146">
        <v>762</v>
      </c>
      <c r="P78" s="147">
        <v>649</v>
      </c>
      <c r="Q78" s="147">
        <v>112</v>
      </c>
      <c r="R78" s="136">
        <v>1.29</v>
      </c>
      <c r="S78" s="52">
        <v>0.37</v>
      </c>
      <c r="T78" s="52">
        <v>0.49</v>
      </c>
      <c r="U78" s="52">
        <v>0.32</v>
      </c>
      <c r="V78" s="52">
        <v>0.05</v>
      </c>
      <c r="W78" s="52">
        <v>0.06</v>
      </c>
      <c r="X78" s="136">
        <f>R78-D78</f>
        <v>-0.21999999999999997</v>
      </c>
      <c r="Y78" s="66">
        <v>13.64</v>
      </c>
      <c r="Z78" s="67">
        <v>11.68</v>
      </c>
      <c r="AA78" s="67">
        <v>0.4</v>
      </c>
      <c r="AB78" s="67">
        <v>1.55</v>
      </c>
      <c r="AC78" s="66">
        <v>1.76</v>
      </c>
      <c r="AD78" s="75">
        <v>1.96</v>
      </c>
      <c r="AE78" s="76">
        <v>0.12</v>
      </c>
      <c r="AF78" s="77">
        <v>2.32</v>
      </c>
      <c r="AG78" s="77">
        <v>-0.57</v>
      </c>
      <c r="AH78" s="82">
        <v>0.26</v>
      </c>
      <c r="AI78" s="80">
        <v>0.51</v>
      </c>
      <c r="AJ78" s="78">
        <v>0.69</v>
      </c>
      <c r="AK78" s="102">
        <v>16.18</v>
      </c>
      <c r="AL78" s="102">
        <v>9.25</v>
      </c>
      <c r="AM78" s="102">
        <v>6.46</v>
      </c>
      <c r="AN78" s="102">
        <v>18.97</v>
      </c>
      <c r="AO78" s="105">
        <v>16.2</v>
      </c>
      <c r="AP78" s="102">
        <v>-2.77</v>
      </c>
      <c r="AQ78" s="110">
        <f>E78+F78</f>
        <v>2.01</v>
      </c>
      <c r="AR78" s="155">
        <f>AK78+AL78</f>
        <v>25.43</v>
      </c>
      <c r="AS78" s="110">
        <f>F78-G78</f>
        <v>0.21999999999999997</v>
      </c>
      <c r="AT78" s="120">
        <f>AL78/AK78</f>
        <v>0.5716934487021014</v>
      </c>
      <c r="AU78" s="131">
        <f>I78/H78</f>
        <v>0.2847682119205298</v>
      </c>
      <c r="AV78" s="180">
        <f>Q78/O78</f>
        <v>0.14698162729658792</v>
      </c>
    </row>
    <row r="79" spans="1:48" ht="12">
      <c r="A79" s="17">
        <v>65</v>
      </c>
      <c r="B79" s="19" t="s">
        <v>85</v>
      </c>
      <c r="C79" s="34">
        <v>2.7</v>
      </c>
      <c r="D79" s="66">
        <v>8.89</v>
      </c>
      <c r="E79" s="65">
        <v>8.23</v>
      </c>
      <c r="F79" s="65">
        <v>3.03</v>
      </c>
      <c r="G79" s="65">
        <v>2.37</v>
      </c>
      <c r="H79" s="65">
        <v>8.89</v>
      </c>
      <c r="I79" s="70">
        <v>7.75</v>
      </c>
      <c r="J79" s="67">
        <v>0.71</v>
      </c>
      <c r="K79" s="67">
        <v>0.1</v>
      </c>
      <c r="L79" s="67">
        <v>0.17</v>
      </c>
      <c r="M79" s="67">
        <v>0.02</v>
      </c>
      <c r="N79" s="71">
        <v>0.15</v>
      </c>
      <c r="O79" s="146">
        <v>1115</v>
      </c>
      <c r="P79" s="147">
        <v>142</v>
      </c>
      <c r="Q79" s="147">
        <v>973</v>
      </c>
      <c r="R79" s="136">
        <v>0.53</v>
      </c>
      <c r="S79" s="5">
        <v>0.04</v>
      </c>
      <c r="T79" s="5">
        <v>0.01</v>
      </c>
      <c r="U79" s="5">
        <v>0</v>
      </c>
      <c r="V79" s="5">
        <v>0.33</v>
      </c>
      <c r="W79" s="5">
        <v>0.15</v>
      </c>
      <c r="X79" s="136">
        <f>R79-D79</f>
        <v>-8.360000000000001</v>
      </c>
      <c r="Y79" s="66">
        <v>0.43</v>
      </c>
      <c r="Z79" s="67">
        <v>0</v>
      </c>
      <c r="AA79" s="67">
        <v>0.07</v>
      </c>
      <c r="AB79" s="67">
        <v>0.36</v>
      </c>
      <c r="AC79" s="66">
        <v>2148.57</v>
      </c>
      <c r="AD79" s="75">
        <v>7.75</v>
      </c>
      <c r="AE79" s="76">
        <v>1.3</v>
      </c>
      <c r="AF79" s="77">
        <v>19.09</v>
      </c>
      <c r="AG79" s="77" t="s">
        <v>13</v>
      </c>
      <c r="AH79" s="82">
        <v>0.53</v>
      </c>
      <c r="AI79" s="80">
        <v>0.77</v>
      </c>
      <c r="AJ79" s="78">
        <v>0.89</v>
      </c>
      <c r="AK79" s="102">
        <v>22.1</v>
      </c>
      <c r="AL79" s="102">
        <v>8.14</v>
      </c>
      <c r="AM79" s="102">
        <v>6.37</v>
      </c>
      <c r="AN79" s="102">
        <v>23.88</v>
      </c>
      <c r="AO79" s="105">
        <v>1.42</v>
      </c>
      <c r="AP79" s="102">
        <v>-22.46</v>
      </c>
      <c r="AQ79" s="110">
        <f>E79+F79</f>
        <v>11.26</v>
      </c>
      <c r="AR79" s="155">
        <f>AK79+AL79</f>
        <v>30.240000000000002</v>
      </c>
      <c r="AS79" s="110">
        <f>F79-G79</f>
        <v>0.6599999999999997</v>
      </c>
      <c r="AT79" s="120">
        <f>AL79/AK79</f>
        <v>0.36832579185520364</v>
      </c>
      <c r="AU79" s="131">
        <f>I79/H79</f>
        <v>0.8717660292463442</v>
      </c>
      <c r="AV79" s="161">
        <f>Q79/O79</f>
        <v>0.8726457399103139</v>
      </c>
    </row>
    <row r="80" spans="1:48" ht="12">
      <c r="A80" s="17">
        <v>24</v>
      </c>
      <c r="B80" s="19" t="s">
        <v>33</v>
      </c>
      <c r="C80" s="34">
        <v>22.1</v>
      </c>
      <c r="D80" s="66">
        <v>1.49</v>
      </c>
      <c r="E80" s="65">
        <v>1.32</v>
      </c>
      <c r="F80" s="65">
        <v>0.4</v>
      </c>
      <c r="G80" s="65">
        <v>0.23</v>
      </c>
      <c r="H80" s="65">
        <v>1.49</v>
      </c>
      <c r="I80" s="70">
        <v>0.3</v>
      </c>
      <c r="J80" s="67">
        <v>0.59</v>
      </c>
      <c r="K80" s="67">
        <v>0</v>
      </c>
      <c r="L80" s="67">
        <v>0.33</v>
      </c>
      <c r="M80" s="67">
        <v>0.21</v>
      </c>
      <c r="N80" s="71">
        <v>0.06</v>
      </c>
      <c r="O80" s="146">
        <v>1293</v>
      </c>
      <c r="P80" s="147">
        <v>1239</v>
      </c>
      <c r="Q80" s="147">
        <v>53</v>
      </c>
      <c r="R80" s="136">
        <v>1.17</v>
      </c>
      <c r="S80" s="5">
        <v>0.58</v>
      </c>
      <c r="T80" s="5">
        <v>0.32</v>
      </c>
      <c r="U80" s="5">
        <v>0.14</v>
      </c>
      <c r="V80" s="5">
        <v>0.06</v>
      </c>
      <c r="W80" s="5">
        <v>0.06</v>
      </c>
      <c r="X80" s="136">
        <f>R80-D80</f>
        <v>-0.32000000000000006</v>
      </c>
      <c r="Y80" s="66">
        <v>42.65</v>
      </c>
      <c r="Z80" s="67">
        <v>42.19</v>
      </c>
      <c r="AA80" s="67">
        <v>0.07</v>
      </c>
      <c r="AB80" s="67">
        <v>0.39</v>
      </c>
      <c r="AC80" s="66">
        <v>0.86</v>
      </c>
      <c r="AD80" s="75">
        <v>2.01</v>
      </c>
      <c r="AE80" s="76">
        <v>0.32</v>
      </c>
      <c r="AF80" s="77">
        <v>2.98</v>
      </c>
      <c r="AG80" s="77">
        <v>-0.59</v>
      </c>
      <c r="AH80" s="82">
        <v>0.23</v>
      </c>
      <c r="AI80" s="80">
        <v>0.44</v>
      </c>
      <c r="AJ80" s="78">
        <v>0.55</v>
      </c>
      <c r="AK80" s="101">
        <v>29.13</v>
      </c>
      <c r="AL80" s="101">
        <v>8.86</v>
      </c>
      <c r="AM80" s="101">
        <v>5.13</v>
      </c>
      <c r="AN80" s="101">
        <v>32.85</v>
      </c>
      <c r="AO80" s="83">
        <v>25.79</v>
      </c>
      <c r="AP80" s="101">
        <v>-7.06</v>
      </c>
      <c r="AQ80" s="110">
        <f>E80+F80</f>
        <v>1.7200000000000002</v>
      </c>
      <c r="AR80" s="155">
        <f>AK80+AL80</f>
        <v>37.989999999999995</v>
      </c>
      <c r="AS80" s="110">
        <f>F80-G80</f>
        <v>0.17</v>
      </c>
      <c r="AT80" s="120">
        <f>AL80/AK80</f>
        <v>0.3041537933401991</v>
      </c>
      <c r="AU80" s="131">
        <f>I80/H80</f>
        <v>0.20134228187919462</v>
      </c>
      <c r="AV80" s="161">
        <f>Q80/O80</f>
        <v>0.040989945862335654</v>
      </c>
    </row>
    <row r="81" spans="1:48" ht="12">
      <c r="A81" s="17">
        <v>163</v>
      </c>
      <c r="B81" s="19" t="s">
        <v>177</v>
      </c>
      <c r="C81" s="34">
        <v>3.9</v>
      </c>
      <c r="D81" s="66">
        <v>2.92</v>
      </c>
      <c r="E81" s="65">
        <v>2.39</v>
      </c>
      <c r="F81" s="65">
        <v>1.76</v>
      </c>
      <c r="G81" s="65">
        <v>1.23</v>
      </c>
      <c r="H81" s="65">
        <v>2.92</v>
      </c>
      <c r="I81" s="70">
        <v>1.47</v>
      </c>
      <c r="J81" s="67">
        <v>0.82</v>
      </c>
      <c r="K81" s="67">
        <v>0.18</v>
      </c>
      <c r="L81" s="67">
        <v>0.35</v>
      </c>
      <c r="M81" s="67">
        <v>0.01</v>
      </c>
      <c r="N81" s="71">
        <v>0.09</v>
      </c>
      <c r="O81" s="146" t="s">
        <v>13</v>
      </c>
      <c r="P81" s="147" t="s">
        <v>13</v>
      </c>
      <c r="Q81" s="147" t="s">
        <v>13</v>
      </c>
      <c r="R81" s="136">
        <v>1.99</v>
      </c>
      <c r="S81" s="67">
        <v>0.67</v>
      </c>
      <c r="T81" s="67">
        <v>0.42</v>
      </c>
      <c r="U81" s="67">
        <v>0.81</v>
      </c>
      <c r="V81" s="67">
        <v>0</v>
      </c>
      <c r="W81" s="5">
        <v>0.09</v>
      </c>
      <c r="X81" s="136">
        <f>R81-D81</f>
        <v>-0.9299999999999999</v>
      </c>
      <c r="Y81" s="66" t="s">
        <v>13</v>
      </c>
      <c r="Z81" s="67" t="s">
        <v>13</v>
      </c>
      <c r="AA81" s="67" t="s">
        <v>13</v>
      </c>
      <c r="AB81" s="67" t="s">
        <v>13</v>
      </c>
      <c r="AC81" s="66" t="s">
        <v>13</v>
      </c>
      <c r="AD81" s="75" t="s">
        <v>13</v>
      </c>
      <c r="AE81" s="76" t="s">
        <v>13</v>
      </c>
      <c r="AF81" s="77" t="s">
        <v>13</v>
      </c>
      <c r="AG81" s="77" t="s">
        <v>13</v>
      </c>
      <c r="AH81" s="82" t="s">
        <v>13</v>
      </c>
      <c r="AI81" s="80" t="s">
        <v>13</v>
      </c>
      <c r="AJ81" s="78">
        <v>0.8</v>
      </c>
      <c r="AK81" s="102">
        <v>9.33</v>
      </c>
      <c r="AL81" s="102">
        <v>6.89</v>
      </c>
      <c r="AM81" s="102">
        <v>4.8</v>
      </c>
      <c r="AN81" s="102">
        <v>11.42</v>
      </c>
      <c r="AO81" s="105">
        <v>7.79</v>
      </c>
      <c r="AP81" s="102">
        <v>-3.63</v>
      </c>
      <c r="AQ81" s="110">
        <f>E81+F81</f>
        <v>4.15</v>
      </c>
      <c r="AR81" s="155">
        <f>AK81+AL81</f>
        <v>16.22</v>
      </c>
      <c r="AS81" s="110">
        <f>F81-G81</f>
        <v>0.53</v>
      </c>
      <c r="AT81" s="120">
        <f>AL81/AK81</f>
        <v>0.7384780278670954</v>
      </c>
      <c r="AU81" s="131">
        <f>I81/H81</f>
        <v>0.5034246575342466</v>
      </c>
      <c r="AV81" s="180"/>
    </row>
    <row r="82" spans="1:48" ht="12">
      <c r="A82" s="17">
        <v>111</v>
      </c>
      <c r="B82" s="19" t="s">
        <v>127</v>
      </c>
      <c r="C82" s="34">
        <v>4.3</v>
      </c>
      <c r="D82" s="66">
        <v>2.27</v>
      </c>
      <c r="E82" s="65">
        <v>1.72</v>
      </c>
      <c r="F82" s="65">
        <v>1.61</v>
      </c>
      <c r="G82" s="65">
        <v>1.06</v>
      </c>
      <c r="H82" s="65">
        <v>2.27</v>
      </c>
      <c r="I82" s="70">
        <v>0.86</v>
      </c>
      <c r="J82" s="67">
        <v>0.39</v>
      </c>
      <c r="K82" s="67">
        <v>0.27</v>
      </c>
      <c r="L82" s="67">
        <v>0.59</v>
      </c>
      <c r="M82" s="67">
        <v>0.05</v>
      </c>
      <c r="N82" s="71">
        <v>0.11</v>
      </c>
      <c r="O82" s="146">
        <v>1150</v>
      </c>
      <c r="P82" s="147">
        <v>913</v>
      </c>
      <c r="Q82" s="147">
        <v>237</v>
      </c>
      <c r="R82" s="136">
        <v>1.84</v>
      </c>
      <c r="S82" s="52">
        <v>0.5</v>
      </c>
      <c r="T82" s="52">
        <v>0.67</v>
      </c>
      <c r="U82" s="52">
        <v>0.45</v>
      </c>
      <c r="V82" s="52">
        <v>0.11</v>
      </c>
      <c r="W82" s="52">
        <v>0.11</v>
      </c>
      <c r="X82" s="136">
        <f>R82-D82</f>
        <v>-0.42999999999999994</v>
      </c>
      <c r="Y82" s="66">
        <v>7.29</v>
      </c>
      <c r="Z82" s="67">
        <v>4.68</v>
      </c>
      <c r="AA82" s="67">
        <v>0.35</v>
      </c>
      <c r="AB82" s="67">
        <v>2.25</v>
      </c>
      <c r="AC82" s="66">
        <v>2.32</v>
      </c>
      <c r="AD82" s="75">
        <v>2.13</v>
      </c>
      <c r="AE82" s="76">
        <v>-0.08</v>
      </c>
      <c r="AF82" s="77">
        <v>1.88</v>
      </c>
      <c r="AG82" s="77">
        <v>-0.67</v>
      </c>
      <c r="AH82" s="82">
        <v>0.02</v>
      </c>
      <c r="AI82" s="80">
        <v>0.75</v>
      </c>
      <c r="AJ82" s="78">
        <v>0.85</v>
      </c>
      <c r="AK82" s="102">
        <v>7.42</v>
      </c>
      <c r="AL82" s="102">
        <v>6.98</v>
      </c>
      <c r="AM82" s="102">
        <v>4.58</v>
      </c>
      <c r="AN82" s="102">
        <v>9.83</v>
      </c>
      <c r="AO82" s="105">
        <v>7.96</v>
      </c>
      <c r="AP82" s="102">
        <v>-1.86</v>
      </c>
      <c r="AQ82" s="110">
        <f>E82+F82</f>
        <v>3.33</v>
      </c>
      <c r="AR82" s="155">
        <f>AK82+AL82</f>
        <v>14.4</v>
      </c>
      <c r="AS82" s="110">
        <f>F82-G82</f>
        <v>0.55</v>
      </c>
      <c r="AT82" s="120">
        <f>AL82/AK82</f>
        <v>0.940700808625337</v>
      </c>
      <c r="AU82" s="131">
        <f>I82/H82</f>
        <v>0.3788546255506608</v>
      </c>
      <c r="AV82" s="180">
        <f>Q82/O82</f>
        <v>0.20608695652173914</v>
      </c>
    </row>
    <row r="83" spans="1:48" ht="12">
      <c r="A83" s="17">
        <v>93</v>
      </c>
      <c r="B83" s="19" t="s">
        <v>112</v>
      </c>
      <c r="C83" s="34">
        <v>50.5</v>
      </c>
      <c r="D83" s="66">
        <v>1.11</v>
      </c>
      <c r="E83" s="65">
        <v>1.18</v>
      </c>
      <c r="F83" s="65">
        <v>0.01</v>
      </c>
      <c r="G83" s="65">
        <v>0.09</v>
      </c>
      <c r="H83" s="65">
        <v>1.11</v>
      </c>
      <c r="I83" s="70">
        <v>0.06</v>
      </c>
      <c r="J83" s="67">
        <v>0.62</v>
      </c>
      <c r="K83" s="67">
        <v>0.05</v>
      </c>
      <c r="L83" s="67">
        <v>0.26</v>
      </c>
      <c r="M83" s="67">
        <v>0.05</v>
      </c>
      <c r="N83" s="71">
        <v>0.06</v>
      </c>
      <c r="O83" s="146">
        <v>1591</v>
      </c>
      <c r="P83" s="147">
        <v>1568</v>
      </c>
      <c r="Q83" s="147">
        <v>23</v>
      </c>
      <c r="R83" s="136">
        <v>1.5</v>
      </c>
      <c r="S83" s="67">
        <v>0.48</v>
      </c>
      <c r="T83" s="67">
        <v>0.2</v>
      </c>
      <c r="U83" s="67">
        <v>0.44</v>
      </c>
      <c r="V83" s="67">
        <v>0.32</v>
      </c>
      <c r="W83" s="67">
        <v>0.06</v>
      </c>
      <c r="X83" s="136">
        <f>R83-D83</f>
        <v>0.3899999999999999</v>
      </c>
      <c r="Y83" s="66">
        <v>97.08</v>
      </c>
      <c r="Z83" s="67">
        <v>66.34</v>
      </c>
      <c r="AA83" s="67">
        <v>9.08</v>
      </c>
      <c r="AB83" s="67">
        <v>21.67</v>
      </c>
      <c r="AC83" s="66">
        <v>2.94</v>
      </c>
      <c r="AD83" s="75">
        <v>1.29</v>
      </c>
      <c r="AE83" s="76">
        <v>0.22</v>
      </c>
      <c r="AF83" s="77">
        <v>1.8</v>
      </c>
      <c r="AG83" s="77">
        <v>-0.56</v>
      </c>
      <c r="AH83" s="82">
        <v>0.01</v>
      </c>
      <c r="AI83" s="80" t="s">
        <v>13</v>
      </c>
      <c r="AJ83" s="78">
        <v>0.58</v>
      </c>
      <c r="AK83" s="102">
        <v>59.84</v>
      </c>
      <c r="AL83" s="102">
        <v>0.63</v>
      </c>
      <c r="AM83" s="102">
        <v>4.5</v>
      </c>
      <c r="AN83" s="102">
        <v>55.97</v>
      </c>
      <c r="AO83" s="106">
        <v>75.66</v>
      </c>
      <c r="AP83" s="103">
        <v>19.69</v>
      </c>
      <c r="AQ83" s="110">
        <f>E83+F83</f>
        <v>1.19</v>
      </c>
      <c r="AR83" s="155">
        <f>AK83+AL83</f>
        <v>60.470000000000006</v>
      </c>
      <c r="AS83" s="110">
        <f>F83-G83</f>
        <v>-0.08</v>
      </c>
      <c r="AT83" s="120">
        <f>AL83/AK83</f>
        <v>0.01052807486631016</v>
      </c>
      <c r="AU83" s="131">
        <f>I83/H83</f>
        <v>0.05405405405405405</v>
      </c>
      <c r="AV83" s="180">
        <f>Q83/O83</f>
        <v>0.014456316781898177</v>
      </c>
    </row>
    <row r="84" spans="1:48" ht="12">
      <c r="A84" s="17">
        <v>68</v>
      </c>
      <c r="B84" s="19" t="s">
        <v>88</v>
      </c>
      <c r="C84" s="34">
        <v>2.6</v>
      </c>
      <c r="D84" s="66">
        <v>4.68</v>
      </c>
      <c r="E84" s="65">
        <v>3.91</v>
      </c>
      <c r="F84" s="65">
        <v>2.34</v>
      </c>
      <c r="G84" s="65">
        <v>1.57</v>
      </c>
      <c r="H84" s="65">
        <v>4.68</v>
      </c>
      <c r="I84" s="70">
        <v>3.4</v>
      </c>
      <c r="J84" s="67">
        <v>0.41</v>
      </c>
      <c r="K84" s="67">
        <v>0.17</v>
      </c>
      <c r="L84" s="67">
        <v>0.13</v>
      </c>
      <c r="M84" s="67">
        <v>0.44</v>
      </c>
      <c r="N84" s="71">
        <v>0.14</v>
      </c>
      <c r="O84" s="146">
        <v>1606</v>
      </c>
      <c r="P84" s="147">
        <v>382</v>
      </c>
      <c r="Q84" s="147">
        <v>1224</v>
      </c>
      <c r="R84" s="136">
        <v>2.55</v>
      </c>
      <c r="S84" s="5">
        <v>0.15</v>
      </c>
      <c r="T84" s="5">
        <v>0.13</v>
      </c>
      <c r="U84" s="5">
        <v>0</v>
      </c>
      <c r="V84" s="5">
        <v>2.14</v>
      </c>
      <c r="W84" s="5">
        <v>0.14</v>
      </c>
      <c r="X84" s="136">
        <f>R84-D84</f>
        <v>-2.13</v>
      </c>
      <c r="Y84" s="66">
        <v>1.59</v>
      </c>
      <c r="Z84" s="67">
        <v>0.26</v>
      </c>
      <c r="AA84" s="67">
        <v>0.61</v>
      </c>
      <c r="AB84" s="67">
        <v>0.71</v>
      </c>
      <c r="AC84" s="66">
        <v>134.63</v>
      </c>
      <c r="AD84" s="75">
        <v>3.43</v>
      </c>
      <c r="AE84" s="76">
        <v>5.86</v>
      </c>
      <c r="AF84" s="77">
        <v>29.39</v>
      </c>
      <c r="AG84" s="77">
        <v>-0.73</v>
      </c>
      <c r="AH84" s="82">
        <v>0.21</v>
      </c>
      <c r="AI84" s="80">
        <v>0.49</v>
      </c>
      <c r="AJ84" s="78">
        <v>0.81</v>
      </c>
      <c r="AK84" s="102">
        <v>10.05</v>
      </c>
      <c r="AL84" s="102">
        <v>6</v>
      </c>
      <c r="AM84" s="102">
        <v>4.04</v>
      </c>
      <c r="AN84" s="102">
        <v>12.01</v>
      </c>
      <c r="AO84" s="105">
        <v>6.56</v>
      </c>
      <c r="AP84" s="102">
        <v>-5.46</v>
      </c>
      <c r="AQ84" s="110">
        <f>E84+F84</f>
        <v>6.25</v>
      </c>
      <c r="AR84" s="155">
        <f>AK84+AL84</f>
        <v>16.05</v>
      </c>
      <c r="AS84" s="110">
        <f>F84-G84</f>
        <v>0.7699999999999998</v>
      </c>
      <c r="AT84" s="120">
        <f>AL84/AK84</f>
        <v>0.5970149253731343</v>
      </c>
      <c r="AU84" s="131">
        <f>I84/H84</f>
        <v>0.7264957264957265</v>
      </c>
      <c r="AV84" s="161">
        <f>Q84/O84</f>
        <v>0.7621419676214197</v>
      </c>
    </row>
    <row r="85" spans="1:48" ht="12">
      <c r="A85" s="17">
        <v>107</v>
      </c>
      <c r="B85" s="19" t="s">
        <v>123</v>
      </c>
      <c r="C85" s="34">
        <v>9.2</v>
      </c>
      <c r="D85" s="66">
        <v>2.12</v>
      </c>
      <c r="E85" s="65">
        <v>2.26</v>
      </c>
      <c r="F85" s="65">
        <v>0.28</v>
      </c>
      <c r="G85" s="65">
        <v>0.42</v>
      </c>
      <c r="H85" s="65">
        <v>2.12</v>
      </c>
      <c r="I85" s="70">
        <v>0.38</v>
      </c>
      <c r="J85" s="67">
        <v>0.44</v>
      </c>
      <c r="K85" s="67">
        <v>1.09</v>
      </c>
      <c r="L85" s="67">
        <v>0.13</v>
      </c>
      <c r="M85" s="67">
        <v>0</v>
      </c>
      <c r="N85" s="71">
        <v>0.08</v>
      </c>
      <c r="O85" s="146">
        <v>1206</v>
      </c>
      <c r="P85" s="147">
        <v>1119</v>
      </c>
      <c r="Q85" s="147">
        <v>88</v>
      </c>
      <c r="R85" s="136">
        <v>15.71</v>
      </c>
      <c r="S85" s="52">
        <v>0.65</v>
      </c>
      <c r="T85" s="52">
        <v>3.05</v>
      </c>
      <c r="U85" s="52">
        <v>11.86</v>
      </c>
      <c r="V85" s="52">
        <v>0.06</v>
      </c>
      <c r="W85" s="52">
        <v>0.08</v>
      </c>
      <c r="X85" s="136">
        <f>R85-D85</f>
        <v>13.59</v>
      </c>
      <c r="Y85" s="66">
        <v>12.2</v>
      </c>
      <c r="Z85" s="67">
        <v>10.86</v>
      </c>
      <c r="AA85" s="67">
        <v>0.26</v>
      </c>
      <c r="AB85" s="67">
        <v>1.07</v>
      </c>
      <c r="AC85" s="66">
        <v>0.21</v>
      </c>
      <c r="AD85" s="75">
        <v>1.68</v>
      </c>
      <c r="AE85" s="76">
        <v>0.22</v>
      </c>
      <c r="AF85" s="77">
        <v>2.27</v>
      </c>
      <c r="AG85" s="77">
        <v>-0.66</v>
      </c>
      <c r="AH85" s="82">
        <v>-0.1</v>
      </c>
      <c r="AI85" s="80">
        <v>0.52</v>
      </c>
      <c r="AJ85" s="78">
        <v>0.7</v>
      </c>
      <c r="AK85" s="102">
        <v>20.75</v>
      </c>
      <c r="AL85" s="102">
        <v>2.53</v>
      </c>
      <c r="AM85" s="102">
        <v>3.84</v>
      </c>
      <c r="AN85" s="102">
        <v>19.45</v>
      </c>
      <c r="AO85" s="105">
        <v>144.21</v>
      </c>
      <c r="AP85" s="102">
        <v>124.76</v>
      </c>
      <c r="AQ85" s="110">
        <f>E85+F85</f>
        <v>2.54</v>
      </c>
      <c r="AR85" s="155">
        <f>AK85+AL85</f>
        <v>23.28</v>
      </c>
      <c r="AS85" s="110">
        <f>F85-G85</f>
        <v>-0.13999999999999996</v>
      </c>
      <c r="AT85" s="120">
        <f>AL85/AK85</f>
        <v>0.12192771084337349</v>
      </c>
      <c r="AU85" s="131">
        <f>I85/H85</f>
        <v>0.1792452830188679</v>
      </c>
      <c r="AV85" s="180">
        <f>Q85/O85</f>
        <v>0.07296849087893864</v>
      </c>
    </row>
    <row r="86" spans="1:48" ht="12">
      <c r="A86" s="17">
        <v>47</v>
      </c>
      <c r="B86" s="19" t="s">
        <v>69</v>
      </c>
      <c r="C86" s="34">
        <v>1</v>
      </c>
      <c r="D86" s="66">
        <v>0.74</v>
      </c>
      <c r="E86" s="65">
        <v>1.23</v>
      </c>
      <c r="F86" s="65">
        <v>1.38</v>
      </c>
      <c r="G86" s="65">
        <v>3.37</v>
      </c>
      <c r="H86" s="65">
        <v>0.74</v>
      </c>
      <c r="I86" s="70">
        <v>0</v>
      </c>
      <c r="J86" s="67">
        <v>0.19</v>
      </c>
      <c r="K86" s="67">
        <v>0.45</v>
      </c>
      <c r="L86" s="67">
        <v>0</v>
      </c>
      <c r="M86" s="67">
        <v>0</v>
      </c>
      <c r="N86" s="71">
        <v>0.08</v>
      </c>
      <c r="O86" s="146">
        <v>1225</v>
      </c>
      <c r="P86" s="147">
        <v>1009</v>
      </c>
      <c r="Q86" s="147">
        <v>217</v>
      </c>
      <c r="R86" s="136">
        <v>1.68</v>
      </c>
      <c r="S86" s="5">
        <v>0.36</v>
      </c>
      <c r="T86" s="5">
        <v>0.96</v>
      </c>
      <c r="U86" s="5">
        <v>0.27</v>
      </c>
      <c r="V86" s="5">
        <v>0.01</v>
      </c>
      <c r="W86" s="5">
        <v>0.08</v>
      </c>
      <c r="X86" s="136">
        <f>R86-D86</f>
        <v>0.94</v>
      </c>
      <c r="Y86" s="66">
        <v>1.68</v>
      </c>
      <c r="Z86" s="67">
        <v>0.88</v>
      </c>
      <c r="AA86" s="67">
        <v>0.12</v>
      </c>
      <c r="AB86" s="67">
        <v>0.68</v>
      </c>
      <c r="AC86" s="66">
        <v>17.8</v>
      </c>
      <c r="AD86" s="75">
        <v>1.85</v>
      </c>
      <c r="AE86" s="76">
        <v>-0.71</v>
      </c>
      <c r="AF86" s="77">
        <v>-0.16</v>
      </c>
      <c r="AG86" s="77">
        <v>-0.58</v>
      </c>
      <c r="AH86" s="82">
        <v>0.18</v>
      </c>
      <c r="AI86" s="80">
        <v>0.53</v>
      </c>
      <c r="AJ86" s="78">
        <v>0.55</v>
      </c>
      <c r="AK86" s="102">
        <v>1.27</v>
      </c>
      <c r="AL86" s="102">
        <v>1.43</v>
      </c>
      <c r="AM86" s="102">
        <v>3.47</v>
      </c>
      <c r="AN86" s="102">
        <v>0.76</v>
      </c>
      <c r="AO86" s="105">
        <v>1.74</v>
      </c>
      <c r="AP86" s="102">
        <v>0.98</v>
      </c>
      <c r="AQ86" s="110">
        <f>E86+F86</f>
        <v>2.61</v>
      </c>
      <c r="AR86" s="155">
        <f>AK86+AL86</f>
        <v>2.7</v>
      </c>
      <c r="AS86" s="110">
        <f>F86-G86</f>
        <v>-1.9900000000000002</v>
      </c>
      <c r="AT86" s="120">
        <f>AL86/AK86</f>
        <v>1.125984251968504</v>
      </c>
      <c r="AU86" s="131">
        <f>I86/H86</f>
        <v>0</v>
      </c>
      <c r="AV86" s="161">
        <f>Q86/O86</f>
        <v>0.17714285714285713</v>
      </c>
    </row>
    <row r="87" spans="1:48" ht="12">
      <c r="A87" s="17">
        <v>12</v>
      </c>
      <c r="B87" s="19" t="s">
        <v>22</v>
      </c>
      <c r="C87" s="34">
        <v>16.3</v>
      </c>
      <c r="D87" s="66">
        <v>1.27</v>
      </c>
      <c r="E87" s="65">
        <v>1.26</v>
      </c>
      <c r="F87" s="65">
        <v>0.21</v>
      </c>
      <c r="G87" s="65">
        <v>0.21</v>
      </c>
      <c r="H87" s="65">
        <v>1.27</v>
      </c>
      <c r="I87" s="70">
        <v>0.09</v>
      </c>
      <c r="J87" s="67">
        <v>0.53</v>
      </c>
      <c r="K87" s="67">
        <v>0.33</v>
      </c>
      <c r="L87" s="67">
        <v>0.23</v>
      </c>
      <c r="M87" s="67">
        <v>0.03</v>
      </c>
      <c r="N87" s="71">
        <v>0.06</v>
      </c>
      <c r="O87" s="146">
        <v>1093</v>
      </c>
      <c r="P87" s="147">
        <v>1037</v>
      </c>
      <c r="Q87" s="147">
        <v>56</v>
      </c>
      <c r="R87" s="136">
        <v>3.07</v>
      </c>
      <c r="S87" s="5">
        <v>0.73</v>
      </c>
      <c r="T87" s="5">
        <v>1.16</v>
      </c>
      <c r="U87" s="5">
        <v>0.94</v>
      </c>
      <c r="V87" s="5">
        <v>0.16</v>
      </c>
      <c r="W87" s="5">
        <v>0.06</v>
      </c>
      <c r="X87" s="136">
        <f>R87-D87</f>
        <v>1.7999999999999998</v>
      </c>
      <c r="Y87" s="66">
        <v>23.7</v>
      </c>
      <c r="Z87" s="67">
        <v>22.71</v>
      </c>
      <c r="AA87" s="67">
        <v>0.22</v>
      </c>
      <c r="AB87" s="67">
        <v>0.77</v>
      </c>
      <c r="AC87" s="66">
        <v>0.35</v>
      </c>
      <c r="AD87" s="75">
        <v>2.02</v>
      </c>
      <c r="AE87" s="76">
        <v>-0.23</v>
      </c>
      <c r="AF87" s="77">
        <v>1.33</v>
      </c>
      <c r="AG87" s="77">
        <v>-0.68</v>
      </c>
      <c r="AH87" s="82">
        <v>-0.04</v>
      </c>
      <c r="AI87" s="80">
        <v>0.42</v>
      </c>
      <c r="AJ87" s="78">
        <v>0.53</v>
      </c>
      <c r="AK87" s="101">
        <v>20.62</v>
      </c>
      <c r="AL87" s="101">
        <v>3.48</v>
      </c>
      <c r="AM87" s="101">
        <v>3.4</v>
      </c>
      <c r="AN87" s="101">
        <v>20.7</v>
      </c>
      <c r="AO87" s="83">
        <v>50.05</v>
      </c>
      <c r="AP87" s="101">
        <v>29.35</v>
      </c>
      <c r="AQ87" s="110">
        <f>E87+F87</f>
        <v>1.47</v>
      </c>
      <c r="AR87" s="155">
        <f>AK87+AL87</f>
        <v>24.1</v>
      </c>
      <c r="AS87" s="110">
        <f>F87-G87</f>
        <v>0</v>
      </c>
      <c r="AT87" s="120">
        <f>AL87/AK87</f>
        <v>0.1687681862269641</v>
      </c>
      <c r="AU87" s="131">
        <f>I87/H87</f>
        <v>0.07086614173228346</v>
      </c>
      <c r="AV87" s="161">
        <f>Q87/O87</f>
        <v>0.05123513266239707</v>
      </c>
    </row>
    <row r="88" spans="1:48" ht="12">
      <c r="A88" s="17">
        <v>100</v>
      </c>
      <c r="B88" s="19" t="s">
        <v>119</v>
      </c>
      <c r="C88" s="34">
        <v>20.7</v>
      </c>
      <c r="D88" s="66">
        <v>1.02</v>
      </c>
      <c r="E88" s="65">
        <v>0.69</v>
      </c>
      <c r="F88" s="65">
        <v>0.5</v>
      </c>
      <c r="G88" s="65">
        <v>0.16</v>
      </c>
      <c r="H88" s="65">
        <v>1.02</v>
      </c>
      <c r="I88" s="70">
        <v>0.37</v>
      </c>
      <c r="J88" s="67">
        <v>0.37</v>
      </c>
      <c r="K88" s="67">
        <v>0.01</v>
      </c>
      <c r="L88" s="67">
        <v>0.13</v>
      </c>
      <c r="M88" s="67">
        <v>0.11</v>
      </c>
      <c r="N88" s="71">
        <v>0.04</v>
      </c>
      <c r="O88" s="146">
        <v>1292</v>
      </c>
      <c r="P88" s="147">
        <v>1207</v>
      </c>
      <c r="Q88" s="147">
        <v>85</v>
      </c>
      <c r="R88" s="136">
        <v>0.37</v>
      </c>
      <c r="S88" s="67">
        <v>0.19</v>
      </c>
      <c r="T88" s="67">
        <v>0.02</v>
      </c>
      <c r="U88" s="67">
        <v>0.07</v>
      </c>
      <c r="V88" s="67">
        <v>0.05</v>
      </c>
      <c r="W88" s="67">
        <v>0.04</v>
      </c>
      <c r="X88" s="136">
        <f>R88-D88</f>
        <v>-0.65</v>
      </c>
      <c r="Y88" s="66">
        <v>33.53</v>
      </c>
      <c r="Z88" s="67">
        <v>21.16</v>
      </c>
      <c r="AA88" s="67">
        <v>2.85</v>
      </c>
      <c r="AB88" s="67">
        <v>9.52</v>
      </c>
      <c r="AC88" s="66">
        <v>24.74</v>
      </c>
      <c r="AD88" s="75">
        <v>1.01</v>
      </c>
      <c r="AE88" s="76">
        <v>0.07</v>
      </c>
      <c r="AF88" s="77">
        <v>1.16</v>
      </c>
      <c r="AG88" s="77">
        <v>-0.46</v>
      </c>
      <c r="AH88" s="82">
        <v>0.08</v>
      </c>
      <c r="AI88" s="80">
        <v>0.62</v>
      </c>
      <c r="AJ88" s="78">
        <v>0.74</v>
      </c>
      <c r="AK88" s="102">
        <v>14.26</v>
      </c>
      <c r="AL88" s="102">
        <v>10.35</v>
      </c>
      <c r="AM88" s="102">
        <v>3.37</v>
      </c>
      <c r="AN88" s="102">
        <v>21.24</v>
      </c>
      <c r="AO88" s="107">
        <v>111</v>
      </c>
      <c r="AP88" s="103">
        <v>-13.47</v>
      </c>
      <c r="AQ88" s="110">
        <f>E88+F88</f>
        <v>1.19</v>
      </c>
      <c r="AR88" s="155">
        <f>AK88+AL88</f>
        <v>24.61</v>
      </c>
      <c r="AS88" s="110">
        <f>F88-G88</f>
        <v>0.33999999999999997</v>
      </c>
      <c r="AT88" s="120">
        <f>AL88/AK88</f>
        <v>0.7258064516129032</v>
      </c>
      <c r="AU88" s="131">
        <f>I88/H88</f>
        <v>0.3627450980392157</v>
      </c>
      <c r="AV88" s="180">
        <f>Q88/O88</f>
        <v>0.06578947368421052</v>
      </c>
    </row>
    <row r="89" spans="1:48" ht="12">
      <c r="A89" s="17">
        <v>80</v>
      </c>
      <c r="B89" s="19" t="s">
        <v>99</v>
      </c>
      <c r="C89" s="34">
        <v>141.8</v>
      </c>
      <c r="D89" s="66">
        <v>0.57</v>
      </c>
      <c r="E89" s="65">
        <v>0.47</v>
      </c>
      <c r="F89" s="65">
        <v>0.12</v>
      </c>
      <c r="G89" s="65">
        <v>0.02</v>
      </c>
      <c r="H89" s="65">
        <v>0.57</v>
      </c>
      <c r="I89" s="70">
        <v>0.13</v>
      </c>
      <c r="J89" s="67">
        <v>0.33</v>
      </c>
      <c r="K89" s="67">
        <v>0</v>
      </c>
      <c r="L89" s="67">
        <v>0.07</v>
      </c>
      <c r="M89" s="67">
        <v>0.01</v>
      </c>
      <c r="N89" s="71">
        <v>0.04</v>
      </c>
      <c r="O89" s="146">
        <v>896</v>
      </c>
      <c r="P89" s="147">
        <v>865</v>
      </c>
      <c r="Q89" s="147">
        <v>31</v>
      </c>
      <c r="R89" s="136">
        <v>0.25</v>
      </c>
      <c r="S89" s="5">
        <v>0.14</v>
      </c>
      <c r="T89" s="5">
        <v>0</v>
      </c>
      <c r="U89" s="5">
        <v>0.01</v>
      </c>
      <c r="V89" s="5">
        <v>0.06</v>
      </c>
      <c r="W89" s="5">
        <v>0.04</v>
      </c>
      <c r="X89" s="136">
        <f>R89-D89</f>
        <v>-0.31999999999999995</v>
      </c>
      <c r="Y89" s="66">
        <v>168.85</v>
      </c>
      <c r="Z89" s="67">
        <v>93.04</v>
      </c>
      <c r="AA89" s="67">
        <v>18.32</v>
      </c>
      <c r="AB89" s="67">
        <v>57.5</v>
      </c>
      <c r="AC89" s="66">
        <v>6.26</v>
      </c>
      <c r="AD89" s="75">
        <v>1.71</v>
      </c>
      <c r="AE89" s="76">
        <v>-0.34</v>
      </c>
      <c r="AF89" s="77">
        <v>0.8</v>
      </c>
      <c r="AG89" s="77">
        <v>-0.6</v>
      </c>
      <c r="AH89" s="82">
        <v>0.07</v>
      </c>
      <c r="AI89" s="80">
        <v>0.35</v>
      </c>
      <c r="AJ89" s="78">
        <v>0.55</v>
      </c>
      <c r="AK89" s="102">
        <v>67.16</v>
      </c>
      <c r="AL89" s="102">
        <v>17.69</v>
      </c>
      <c r="AM89" s="102">
        <v>3.35</v>
      </c>
      <c r="AN89" s="102">
        <v>81.5</v>
      </c>
      <c r="AO89" s="106">
        <v>35.61</v>
      </c>
      <c r="AP89" s="103">
        <v>-45.89</v>
      </c>
      <c r="AQ89" s="110">
        <f>E89+F89</f>
        <v>0.59</v>
      </c>
      <c r="AR89" s="155">
        <f>AK89+AL89</f>
        <v>84.85</v>
      </c>
      <c r="AS89" s="110">
        <f>F89-G89</f>
        <v>0.09999999999999999</v>
      </c>
      <c r="AT89" s="120">
        <f>AL89/AK89</f>
        <v>0.26340083382966056</v>
      </c>
      <c r="AU89" s="131">
        <f>I89/H89</f>
        <v>0.2280701754385965</v>
      </c>
      <c r="AV89" s="180">
        <f>Q89/O89</f>
        <v>0.03459821428571429</v>
      </c>
    </row>
    <row r="90" spans="1:48" ht="12">
      <c r="A90" s="17">
        <v>97</v>
      </c>
      <c r="B90" s="19" t="s">
        <v>116</v>
      </c>
      <c r="C90" s="34">
        <v>5.9</v>
      </c>
      <c r="D90" s="66">
        <v>1.69</v>
      </c>
      <c r="E90" s="65">
        <v>2.15</v>
      </c>
      <c r="F90" s="65">
        <v>0.08</v>
      </c>
      <c r="G90" s="65">
        <v>0.54</v>
      </c>
      <c r="H90" s="65">
        <v>1.69</v>
      </c>
      <c r="I90" s="70">
        <v>0</v>
      </c>
      <c r="J90" s="67">
        <v>0.24</v>
      </c>
      <c r="K90" s="67">
        <v>0.01</v>
      </c>
      <c r="L90" s="67">
        <v>0.26</v>
      </c>
      <c r="M90" s="67">
        <v>1.06</v>
      </c>
      <c r="N90" s="71">
        <v>0.13</v>
      </c>
      <c r="O90" s="146">
        <v>2005</v>
      </c>
      <c r="P90" s="147">
        <v>1005</v>
      </c>
      <c r="Q90" s="147">
        <v>1000</v>
      </c>
      <c r="R90" s="136">
        <v>4.45</v>
      </c>
      <c r="S90" s="67">
        <v>0.37</v>
      </c>
      <c r="T90" s="67">
        <v>1.22</v>
      </c>
      <c r="U90" s="67">
        <v>2.02</v>
      </c>
      <c r="V90" s="67">
        <v>0.71</v>
      </c>
      <c r="W90" s="67">
        <v>0.13</v>
      </c>
      <c r="X90" s="136">
        <f>R90-D90</f>
        <v>2.7600000000000002</v>
      </c>
      <c r="Y90" s="66">
        <v>8.31</v>
      </c>
      <c r="Z90" s="67">
        <v>8.24</v>
      </c>
      <c r="AA90" s="67">
        <v>0</v>
      </c>
      <c r="AB90" s="67">
        <v>0.06</v>
      </c>
      <c r="AC90" s="66">
        <v>0.01</v>
      </c>
      <c r="AD90" s="75">
        <v>1.78</v>
      </c>
      <c r="AE90" s="76">
        <v>0.26</v>
      </c>
      <c r="AF90" s="77">
        <v>2.51</v>
      </c>
      <c r="AG90" s="77">
        <v>-0.64</v>
      </c>
      <c r="AH90" s="82">
        <v>0.01</v>
      </c>
      <c r="AI90" s="80">
        <v>0.43</v>
      </c>
      <c r="AJ90" s="78">
        <v>0.53</v>
      </c>
      <c r="AK90" s="102">
        <v>12.65</v>
      </c>
      <c r="AL90" s="102">
        <v>0.46</v>
      </c>
      <c r="AM90" s="102">
        <v>3.16</v>
      </c>
      <c r="AN90" s="102">
        <v>9.95</v>
      </c>
      <c r="AO90" s="106">
        <v>26.18</v>
      </c>
      <c r="AP90" s="103">
        <v>16.23</v>
      </c>
      <c r="AQ90" s="110">
        <f>E90+F90</f>
        <v>2.23</v>
      </c>
      <c r="AR90" s="155">
        <f>AK90+AL90</f>
        <v>13.110000000000001</v>
      </c>
      <c r="AS90" s="110">
        <f>F90-G90</f>
        <v>-0.46</v>
      </c>
      <c r="AT90" s="120">
        <f>AL90/AK90</f>
        <v>0.03636363636363636</v>
      </c>
      <c r="AU90" s="131">
        <f>I90/H90</f>
        <v>0</v>
      </c>
      <c r="AV90" s="180">
        <f>Q90/O90</f>
        <v>0.49875311720698257</v>
      </c>
    </row>
    <row r="91" spans="1:48" ht="12">
      <c r="A91" s="17">
        <v>77</v>
      </c>
      <c r="B91" s="19" t="s">
        <v>96</v>
      </c>
      <c r="C91" s="34">
        <v>21</v>
      </c>
      <c r="D91" s="66">
        <v>0.91</v>
      </c>
      <c r="E91" s="65">
        <v>0.67</v>
      </c>
      <c r="F91" s="65">
        <v>0.38</v>
      </c>
      <c r="G91" s="65">
        <v>0.13</v>
      </c>
      <c r="H91" s="65">
        <v>0.91</v>
      </c>
      <c r="I91" s="70">
        <v>0.36</v>
      </c>
      <c r="J91" s="67">
        <v>0.26</v>
      </c>
      <c r="K91" s="67">
        <v>0.13</v>
      </c>
      <c r="L91" s="67">
        <v>0.02</v>
      </c>
      <c r="M91" s="67">
        <v>0.1</v>
      </c>
      <c r="N91" s="71">
        <v>0.05</v>
      </c>
      <c r="O91" s="146">
        <v>619</v>
      </c>
      <c r="P91" s="147">
        <v>397</v>
      </c>
      <c r="Q91" s="147">
        <v>222</v>
      </c>
      <c r="R91" s="136">
        <v>0.58</v>
      </c>
      <c r="S91" s="5">
        <v>0.13</v>
      </c>
      <c r="T91" s="5">
        <v>0.12</v>
      </c>
      <c r="U91" s="5">
        <v>0</v>
      </c>
      <c r="V91" s="5">
        <v>0.29</v>
      </c>
      <c r="W91" s="5">
        <v>0.05</v>
      </c>
      <c r="X91" s="136">
        <f>R91-D91</f>
        <v>-0.33000000000000007</v>
      </c>
      <c r="Y91" s="66">
        <v>10.79</v>
      </c>
      <c r="Z91" s="67">
        <v>4.27</v>
      </c>
      <c r="AA91" s="67">
        <v>2.5</v>
      </c>
      <c r="AB91" s="67">
        <v>4.03</v>
      </c>
      <c r="AC91" s="66">
        <v>159.21</v>
      </c>
      <c r="AD91" s="75">
        <v>2.93</v>
      </c>
      <c r="AE91" s="76">
        <v>-0.22</v>
      </c>
      <c r="AF91" s="77">
        <v>2.08</v>
      </c>
      <c r="AG91" s="77">
        <v>-0.73</v>
      </c>
      <c r="AH91" s="82">
        <v>0.05</v>
      </c>
      <c r="AI91" s="80" t="s">
        <v>13</v>
      </c>
      <c r="AJ91" s="78">
        <v>0.51</v>
      </c>
      <c r="AK91" s="102">
        <v>14.07</v>
      </c>
      <c r="AL91" s="102">
        <v>8</v>
      </c>
      <c r="AM91" s="102">
        <v>2.93</v>
      </c>
      <c r="AN91" s="102">
        <v>19.14</v>
      </c>
      <c r="AO91" s="105">
        <v>12.25</v>
      </c>
      <c r="AP91" s="102">
        <v>-6.89</v>
      </c>
      <c r="AQ91" s="110">
        <f>E91+F91</f>
        <v>1.05</v>
      </c>
      <c r="AR91" s="155">
        <f>AK91+AL91</f>
        <v>22.07</v>
      </c>
      <c r="AS91" s="110">
        <f>F91-G91</f>
        <v>0.25</v>
      </c>
      <c r="AT91" s="120">
        <f>AL91/AK91</f>
        <v>0.5685856432125088</v>
      </c>
      <c r="AU91" s="131">
        <f>I91/H91</f>
        <v>0.3956043956043956</v>
      </c>
      <c r="AV91" s="180">
        <f>Q91/O91</f>
        <v>0.35864297253634897</v>
      </c>
    </row>
    <row r="92" spans="1:48" ht="13.5" customHeight="1">
      <c r="A92" s="17">
        <v>57</v>
      </c>
      <c r="B92" s="19" t="s">
        <v>78</v>
      </c>
      <c r="C92" s="34">
        <v>8.4</v>
      </c>
      <c r="D92" s="66">
        <v>2.16</v>
      </c>
      <c r="E92" s="65">
        <v>1.86</v>
      </c>
      <c r="F92" s="65">
        <v>0.64</v>
      </c>
      <c r="G92" s="65">
        <v>0.33</v>
      </c>
      <c r="H92" s="65">
        <v>2.16</v>
      </c>
      <c r="I92" s="70">
        <v>1.2</v>
      </c>
      <c r="J92" s="67">
        <v>0.58</v>
      </c>
      <c r="K92" s="67">
        <v>0.26</v>
      </c>
      <c r="L92" s="67">
        <v>0.04</v>
      </c>
      <c r="M92" s="67">
        <v>0</v>
      </c>
      <c r="N92" s="71">
        <v>0.07</v>
      </c>
      <c r="O92" s="146">
        <v>977</v>
      </c>
      <c r="P92" s="147">
        <v>812</v>
      </c>
      <c r="Q92" s="147">
        <v>165</v>
      </c>
      <c r="R92" s="136">
        <v>1.02</v>
      </c>
      <c r="S92" s="5">
        <v>0.59</v>
      </c>
      <c r="T92" s="5">
        <v>0.25</v>
      </c>
      <c r="U92" s="5">
        <v>0.09</v>
      </c>
      <c r="V92" s="5">
        <v>0.02</v>
      </c>
      <c r="W92" s="5">
        <v>0.07</v>
      </c>
      <c r="X92" s="136">
        <f>R92-D92</f>
        <v>-1.1400000000000001</v>
      </c>
      <c r="Y92" s="66">
        <v>16.97</v>
      </c>
      <c r="Z92" s="67">
        <v>0.08</v>
      </c>
      <c r="AA92" s="67">
        <v>4.66</v>
      </c>
      <c r="AB92" s="67">
        <v>12.24</v>
      </c>
      <c r="AC92" s="66">
        <v>55.82</v>
      </c>
      <c r="AD92" s="75" t="s">
        <v>13</v>
      </c>
      <c r="AE92" s="76" t="s">
        <v>13</v>
      </c>
      <c r="AF92" s="77" t="s">
        <v>13</v>
      </c>
      <c r="AG92" s="77" t="s">
        <v>13</v>
      </c>
      <c r="AH92" s="82" t="s">
        <v>13</v>
      </c>
      <c r="AI92" s="80" t="s">
        <v>13</v>
      </c>
      <c r="AJ92" s="78">
        <v>0.75</v>
      </c>
      <c r="AK92" s="102">
        <v>15.61</v>
      </c>
      <c r="AL92" s="102">
        <v>5.36</v>
      </c>
      <c r="AM92" s="102">
        <v>2.8</v>
      </c>
      <c r="AN92" s="102">
        <v>18.17</v>
      </c>
      <c r="AO92" s="105">
        <v>8.59</v>
      </c>
      <c r="AP92" s="102">
        <v>-9.58</v>
      </c>
      <c r="AQ92" s="110">
        <f>E92+F92</f>
        <v>2.5</v>
      </c>
      <c r="AR92" s="155">
        <f>AK92+AL92</f>
        <v>20.97</v>
      </c>
      <c r="AS92" s="110">
        <f>F92-G92</f>
        <v>0.31</v>
      </c>
      <c r="AT92" s="120">
        <f>AL92/AK92</f>
        <v>0.3433696348494555</v>
      </c>
      <c r="AU92" s="131">
        <f>I92/H92</f>
        <v>0.5555555555555555</v>
      </c>
      <c r="AV92" s="161">
        <f>Q92/O92</f>
        <v>0.16888433981576254</v>
      </c>
    </row>
    <row r="93" spans="1:48" ht="12">
      <c r="A93" s="17">
        <v>27</v>
      </c>
      <c r="B93" s="19" t="s">
        <v>36</v>
      </c>
      <c r="C93" s="34">
        <v>34.3</v>
      </c>
      <c r="D93" s="66">
        <v>1.07</v>
      </c>
      <c r="E93" s="65">
        <v>1.02</v>
      </c>
      <c r="F93" s="65">
        <v>0.13</v>
      </c>
      <c r="G93" s="65">
        <v>0.08</v>
      </c>
      <c r="H93" s="65">
        <v>1.07</v>
      </c>
      <c r="I93" s="70">
        <v>0.12</v>
      </c>
      <c r="J93" s="67">
        <v>0.25</v>
      </c>
      <c r="K93" s="67">
        <v>0.41</v>
      </c>
      <c r="L93" s="67">
        <v>0.22</v>
      </c>
      <c r="M93" s="67">
        <v>0.02</v>
      </c>
      <c r="N93" s="71">
        <v>0.04</v>
      </c>
      <c r="O93" s="146">
        <v>714</v>
      </c>
      <c r="P93" s="147">
        <v>644</v>
      </c>
      <c r="Q93" s="147">
        <v>70</v>
      </c>
      <c r="R93" s="136">
        <v>1.2</v>
      </c>
      <c r="S93" s="5">
        <v>0.26</v>
      </c>
      <c r="T93" s="5">
        <v>0.86</v>
      </c>
      <c r="U93" s="5">
        <v>0.01</v>
      </c>
      <c r="V93" s="5">
        <v>0.02</v>
      </c>
      <c r="W93" s="5">
        <v>0.04</v>
      </c>
      <c r="X93" s="136">
        <f>R93-D93</f>
        <v>0.1299999999999999</v>
      </c>
      <c r="Y93" s="66">
        <v>24.21</v>
      </c>
      <c r="Z93" s="67">
        <v>22.68</v>
      </c>
      <c r="AA93" s="67">
        <v>0.3</v>
      </c>
      <c r="AB93" s="67">
        <v>1.23</v>
      </c>
      <c r="AC93" s="66">
        <v>5.08</v>
      </c>
      <c r="AD93" s="75">
        <v>3.09</v>
      </c>
      <c r="AE93" s="76">
        <v>-0.47</v>
      </c>
      <c r="AF93" s="77">
        <v>1.19</v>
      </c>
      <c r="AG93" s="77">
        <v>-0.74</v>
      </c>
      <c r="AH93" s="82">
        <v>0.04</v>
      </c>
      <c r="AI93" s="80">
        <v>0.47</v>
      </c>
      <c r="AJ93" s="78">
        <v>0.52</v>
      </c>
      <c r="AK93" s="101">
        <v>34.88</v>
      </c>
      <c r="AL93" s="101">
        <v>4.37</v>
      </c>
      <c r="AM93" s="101">
        <v>2.7</v>
      </c>
      <c r="AN93" s="101">
        <v>36.55</v>
      </c>
      <c r="AO93" s="83">
        <v>40.98</v>
      </c>
      <c r="AP93" s="101">
        <v>4.43</v>
      </c>
      <c r="AQ93" s="110">
        <f>E93+F93</f>
        <v>1.15</v>
      </c>
      <c r="AR93" s="155">
        <f>AK93+AL93</f>
        <v>39.25</v>
      </c>
      <c r="AS93" s="110">
        <f>F93-G93</f>
        <v>0.05</v>
      </c>
      <c r="AT93" s="120">
        <f>AL93/AK93</f>
        <v>0.1252866972477064</v>
      </c>
      <c r="AU93" s="131">
        <f>I93/H93</f>
        <v>0.11214953271028036</v>
      </c>
      <c r="AV93" s="161">
        <f>Q93/O93</f>
        <v>0.09803921568627451</v>
      </c>
    </row>
    <row r="94" spans="1:48" ht="12">
      <c r="A94" s="17">
        <v>67</v>
      </c>
      <c r="B94" s="19" t="s">
        <v>87</v>
      </c>
      <c r="C94" s="34">
        <v>3.6</v>
      </c>
      <c r="D94" s="66">
        <v>3.08</v>
      </c>
      <c r="E94" s="65">
        <v>1.72</v>
      </c>
      <c r="F94" s="65">
        <v>2.1</v>
      </c>
      <c r="G94" s="65">
        <v>0.74</v>
      </c>
      <c r="H94" s="65">
        <v>3.08</v>
      </c>
      <c r="I94" s="70">
        <v>2.01</v>
      </c>
      <c r="J94" s="67">
        <v>0.68</v>
      </c>
      <c r="K94" s="67">
        <v>0.07</v>
      </c>
      <c r="L94" s="67">
        <v>0.25</v>
      </c>
      <c r="M94" s="67">
        <v>0.02</v>
      </c>
      <c r="N94" s="71">
        <v>0.06</v>
      </c>
      <c r="O94" s="146">
        <v>1499</v>
      </c>
      <c r="P94" s="147">
        <v>498</v>
      </c>
      <c r="Q94" s="147">
        <v>1000</v>
      </c>
      <c r="R94" s="136">
        <v>0.43</v>
      </c>
      <c r="S94" s="5">
        <v>0.31</v>
      </c>
      <c r="T94" s="5">
        <v>0.03</v>
      </c>
      <c r="U94" s="5">
        <v>0.02</v>
      </c>
      <c r="V94" s="5">
        <v>0.01</v>
      </c>
      <c r="W94" s="5">
        <v>0.06</v>
      </c>
      <c r="X94" s="136">
        <f>R94-D94</f>
        <v>-2.65</v>
      </c>
      <c r="Y94" s="66">
        <v>2.82</v>
      </c>
      <c r="Z94" s="67">
        <v>1.4</v>
      </c>
      <c r="AA94" s="67">
        <v>0.39</v>
      </c>
      <c r="AB94" s="67">
        <v>1.03</v>
      </c>
      <c r="AC94" s="66">
        <v>32.29</v>
      </c>
      <c r="AD94" s="75">
        <v>0.84</v>
      </c>
      <c r="AE94" s="76">
        <v>1.52</v>
      </c>
      <c r="AF94" s="77">
        <v>3.63</v>
      </c>
      <c r="AG94" s="77">
        <v>-0.11</v>
      </c>
      <c r="AH94" s="82">
        <v>0.64</v>
      </c>
      <c r="AI94" s="80" t="s">
        <v>13</v>
      </c>
      <c r="AJ94" s="78">
        <v>0.77</v>
      </c>
      <c r="AK94" s="102">
        <v>6.17</v>
      </c>
      <c r="AL94" s="102">
        <v>7.5</v>
      </c>
      <c r="AM94" s="102">
        <v>2.63</v>
      </c>
      <c r="AN94" s="102">
        <v>11.03</v>
      </c>
      <c r="AO94" s="105">
        <v>1.53</v>
      </c>
      <c r="AP94" s="102">
        <v>-9.5</v>
      </c>
      <c r="AQ94" s="110">
        <f>E94+F94</f>
        <v>3.8200000000000003</v>
      </c>
      <c r="AR94" s="155">
        <f>AK94+AL94</f>
        <v>13.67</v>
      </c>
      <c r="AS94" s="110">
        <f>F94-G94</f>
        <v>1.36</v>
      </c>
      <c r="AT94" s="120">
        <f>AL94/AK94</f>
        <v>1.2155591572123177</v>
      </c>
      <c r="AU94" s="131">
        <f>I94/H94</f>
        <v>0.6525974025974025</v>
      </c>
      <c r="AV94" s="161">
        <f>Q94/O94</f>
        <v>0.66711140760507</v>
      </c>
    </row>
    <row r="95" spans="1:48" ht="12">
      <c r="A95" s="17">
        <v>53</v>
      </c>
      <c r="B95" s="19" t="s">
        <v>75</v>
      </c>
      <c r="C95" s="34">
        <v>13</v>
      </c>
      <c r="D95" s="66">
        <v>1.12</v>
      </c>
      <c r="E95" s="65">
        <v>1.1</v>
      </c>
      <c r="F95" s="65">
        <v>0.22</v>
      </c>
      <c r="G95" s="65">
        <v>0.2</v>
      </c>
      <c r="H95" s="65">
        <v>1.12</v>
      </c>
      <c r="I95" s="70">
        <v>0.21</v>
      </c>
      <c r="J95" s="67">
        <v>0.26</v>
      </c>
      <c r="K95" s="67">
        <v>0.37</v>
      </c>
      <c r="L95" s="67">
        <v>0.24</v>
      </c>
      <c r="M95" s="67">
        <v>0</v>
      </c>
      <c r="N95" s="71">
        <v>0.03</v>
      </c>
      <c r="O95" s="146">
        <v>952</v>
      </c>
      <c r="P95" s="147">
        <v>942</v>
      </c>
      <c r="Q95" s="147">
        <v>10</v>
      </c>
      <c r="R95" s="136">
        <v>0.75</v>
      </c>
      <c r="S95" s="5">
        <v>0.22</v>
      </c>
      <c r="T95" s="5">
        <v>0.37</v>
      </c>
      <c r="U95" s="5">
        <v>0.11</v>
      </c>
      <c r="V95" s="5">
        <v>0.01</v>
      </c>
      <c r="W95" s="5">
        <v>0.03</v>
      </c>
      <c r="X95" s="136">
        <f>R95-D95</f>
        <v>-0.3700000000000001</v>
      </c>
      <c r="Y95" s="66">
        <v>16.71</v>
      </c>
      <c r="Z95" s="67">
        <v>14.16</v>
      </c>
      <c r="AA95" s="67">
        <v>0.67</v>
      </c>
      <c r="AB95" s="67">
        <v>1.88</v>
      </c>
      <c r="AC95" s="66">
        <v>12.78</v>
      </c>
      <c r="AD95" s="75">
        <v>2.37</v>
      </c>
      <c r="AE95" s="76">
        <v>-0.49</v>
      </c>
      <c r="AF95" s="77">
        <v>0.72</v>
      </c>
      <c r="AG95" s="77">
        <v>-0.75</v>
      </c>
      <c r="AH95" s="82">
        <v>-0.16</v>
      </c>
      <c r="AI95" s="80">
        <v>0.55</v>
      </c>
      <c r="AJ95" s="78">
        <v>0.51</v>
      </c>
      <c r="AK95" s="102">
        <v>14.25</v>
      </c>
      <c r="AL95" s="102">
        <v>2.84</v>
      </c>
      <c r="AM95" s="102">
        <v>2.55</v>
      </c>
      <c r="AN95" s="102">
        <v>14.55</v>
      </c>
      <c r="AO95" s="105">
        <v>9.72</v>
      </c>
      <c r="AP95" s="102">
        <v>-4.82</v>
      </c>
      <c r="AQ95" s="110">
        <f>E95+F95</f>
        <v>1.32</v>
      </c>
      <c r="AR95" s="155">
        <f>AK95+AL95</f>
        <v>17.09</v>
      </c>
      <c r="AS95" s="110">
        <f>F95-G95</f>
        <v>0.01999999999999999</v>
      </c>
      <c r="AT95" s="120">
        <f>AL95/AK95</f>
        <v>0.19929824561403509</v>
      </c>
      <c r="AU95" s="131">
        <f>I95/H95</f>
        <v>0.18749999999999997</v>
      </c>
      <c r="AV95" s="161">
        <f>Q95/O95</f>
        <v>0.01050420168067227</v>
      </c>
    </row>
    <row r="96" spans="1:48" ht="12">
      <c r="A96" s="17">
        <v>38</v>
      </c>
      <c r="B96" s="19" t="s">
        <v>47</v>
      </c>
      <c r="C96" s="34">
        <v>2</v>
      </c>
      <c r="D96" s="66">
        <v>3.71</v>
      </c>
      <c r="E96" s="65">
        <v>3.84</v>
      </c>
      <c r="F96" s="65">
        <v>1.06</v>
      </c>
      <c r="G96" s="65">
        <v>1.2</v>
      </c>
      <c r="H96" s="65">
        <v>3.71</v>
      </c>
      <c r="I96" s="70">
        <v>0.64</v>
      </c>
      <c r="J96" s="67">
        <v>0.38</v>
      </c>
      <c r="K96" s="67">
        <v>1.75</v>
      </c>
      <c r="L96" s="67">
        <v>0</v>
      </c>
      <c r="M96" s="67">
        <v>0.89</v>
      </c>
      <c r="N96" s="71">
        <v>0.05</v>
      </c>
      <c r="O96" s="146">
        <v>683</v>
      </c>
      <c r="P96" s="147">
        <v>606</v>
      </c>
      <c r="Q96" s="147">
        <v>77</v>
      </c>
      <c r="R96" s="136">
        <v>8.98</v>
      </c>
      <c r="S96" s="5">
        <v>0.38</v>
      </c>
      <c r="T96" s="5">
        <v>2.39</v>
      </c>
      <c r="U96" s="5">
        <v>0.43</v>
      </c>
      <c r="V96" s="5">
        <v>5.74</v>
      </c>
      <c r="W96" s="5">
        <v>0.05</v>
      </c>
      <c r="X96" s="136">
        <f>R96-D96</f>
        <v>5.2700000000000005</v>
      </c>
      <c r="Y96" s="66">
        <v>1.25</v>
      </c>
      <c r="Z96" s="67">
        <v>0.99</v>
      </c>
      <c r="AA96" s="67">
        <v>0.07</v>
      </c>
      <c r="AB96" s="67">
        <v>0.19</v>
      </c>
      <c r="AC96" s="66">
        <v>1.44</v>
      </c>
      <c r="AD96" s="75">
        <v>2.31</v>
      </c>
      <c r="AE96" s="76">
        <v>-0.21</v>
      </c>
      <c r="AF96" s="77">
        <v>1.61</v>
      </c>
      <c r="AG96" s="77">
        <v>-0.69</v>
      </c>
      <c r="AH96" s="82">
        <v>0.01</v>
      </c>
      <c r="AI96" s="80" t="s">
        <v>13</v>
      </c>
      <c r="AJ96" s="78">
        <v>0.65</v>
      </c>
      <c r="AK96" s="102">
        <v>7.8</v>
      </c>
      <c r="AL96" s="117">
        <v>2.16</v>
      </c>
      <c r="AM96" s="102">
        <v>2.43</v>
      </c>
      <c r="AN96" s="102">
        <v>7.53</v>
      </c>
      <c r="AO96" s="105">
        <v>18.24</v>
      </c>
      <c r="AP96" s="102">
        <v>10.71</v>
      </c>
      <c r="AQ96" s="110">
        <f>E96+F96</f>
        <v>4.9</v>
      </c>
      <c r="AR96" s="155">
        <f>AK96+AL96</f>
        <v>9.96</v>
      </c>
      <c r="AS96" s="110">
        <f>F96-G96</f>
        <v>-0.1399999999999999</v>
      </c>
      <c r="AT96" s="120">
        <f>AL96/AK96</f>
        <v>0.27692307692307694</v>
      </c>
      <c r="AU96" s="131">
        <f>I96/H96</f>
        <v>0.1725067385444744</v>
      </c>
      <c r="AV96" s="161">
        <f>Q96/O96</f>
        <v>0.11273792093704246</v>
      </c>
    </row>
    <row r="97" spans="1:48" ht="13.5" customHeight="1">
      <c r="A97" s="17">
        <v>48</v>
      </c>
      <c r="B97" s="19" t="s">
        <v>70</v>
      </c>
      <c r="C97" s="34">
        <v>38.3</v>
      </c>
      <c r="D97" s="66">
        <v>1.14</v>
      </c>
      <c r="E97" s="65">
        <v>1.1</v>
      </c>
      <c r="F97" s="65">
        <v>0.11</v>
      </c>
      <c r="G97" s="65">
        <v>0.06</v>
      </c>
      <c r="H97" s="65">
        <v>1.14</v>
      </c>
      <c r="I97" s="70">
        <v>0.09</v>
      </c>
      <c r="J97" s="67">
        <v>0.34</v>
      </c>
      <c r="K97" s="67">
        <v>0.42</v>
      </c>
      <c r="L97" s="67">
        <v>0.21</v>
      </c>
      <c r="M97" s="67">
        <v>0.03</v>
      </c>
      <c r="N97" s="71">
        <v>0.06</v>
      </c>
      <c r="O97" s="146">
        <v>1127</v>
      </c>
      <c r="P97" s="147">
        <v>1097</v>
      </c>
      <c r="Q97" s="147">
        <v>30</v>
      </c>
      <c r="R97" s="136">
        <v>1.2</v>
      </c>
      <c r="S97" s="5">
        <v>0.39</v>
      </c>
      <c r="T97" s="5">
        <v>0.55</v>
      </c>
      <c r="U97" s="5">
        <v>0.11</v>
      </c>
      <c r="V97" s="5">
        <v>0.08</v>
      </c>
      <c r="W97" s="5">
        <v>0.06</v>
      </c>
      <c r="X97" s="136">
        <f>R97-D97</f>
        <v>0.06000000000000005</v>
      </c>
      <c r="Y97" s="66">
        <v>40.95</v>
      </c>
      <c r="Z97" s="67">
        <v>38.99</v>
      </c>
      <c r="AA97" s="67">
        <v>0.55</v>
      </c>
      <c r="AB97" s="67">
        <v>1.41</v>
      </c>
      <c r="AC97" s="66">
        <v>2.15</v>
      </c>
      <c r="AD97" s="75">
        <v>2.72</v>
      </c>
      <c r="AE97" s="76">
        <v>-0.38</v>
      </c>
      <c r="AF97" s="77">
        <v>1.3</v>
      </c>
      <c r="AG97" s="77">
        <v>-0.75</v>
      </c>
      <c r="AH97" s="82">
        <v>-0.07</v>
      </c>
      <c r="AI97" s="80" t="s">
        <v>13</v>
      </c>
      <c r="AJ97" s="78">
        <v>0.47</v>
      </c>
      <c r="AK97" s="102">
        <v>42.22</v>
      </c>
      <c r="AL97" s="102">
        <v>4.03</v>
      </c>
      <c r="AM97" s="102">
        <v>2.36</v>
      </c>
      <c r="AN97" s="102">
        <v>43.88</v>
      </c>
      <c r="AO97" s="105">
        <v>45.84</v>
      </c>
      <c r="AP97" s="102">
        <v>1.96</v>
      </c>
      <c r="AQ97" s="110">
        <f>E97+F97</f>
        <v>1.2100000000000002</v>
      </c>
      <c r="AR97" s="155">
        <f>AK97+AL97</f>
        <v>46.25</v>
      </c>
      <c r="AS97" s="110">
        <f>F97-G97</f>
        <v>0.05</v>
      </c>
      <c r="AT97" s="120">
        <f>AL97/AK97</f>
        <v>0.09545239223117007</v>
      </c>
      <c r="AU97" s="131">
        <f>I97/H97</f>
        <v>0.07894736842105264</v>
      </c>
      <c r="AV97" s="161">
        <f>Q97/O97</f>
        <v>0.026619343389529725</v>
      </c>
    </row>
    <row r="98" spans="1:48" ht="12">
      <c r="A98" s="17">
        <v>112</v>
      </c>
      <c r="B98" s="19" t="s">
        <v>128</v>
      </c>
      <c r="C98" s="34">
        <v>11.3</v>
      </c>
      <c r="D98" s="66">
        <v>1.76</v>
      </c>
      <c r="E98" s="65">
        <v>1.22</v>
      </c>
      <c r="F98" s="65">
        <v>0.75</v>
      </c>
      <c r="G98" s="65">
        <v>0.2</v>
      </c>
      <c r="H98" s="65">
        <v>1.76</v>
      </c>
      <c r="I98" s="70">
        <v>0.82</v>
      </c>
      <c r="J98" s="67">
        <v>0.67</v>
      </c>
      <c r="K98" s="67">
        <v>0.1</v>
      </c>
      <c r="L98" s="67">
        <v>0.11</v>
      </c>
      <c r="M98" s="67">
        <v>0.02</v>
      </c>
      <c r="N98" s="71">
        <v>0.05</v>
      </c>
      <c r="O98" s="146">
        <v>1712</v>
      </c>
      <c r="P98" s="147">
        <v>1542</v>
      </c>
      <c r="Q98" s="147">
        <v>170</v>
      </c>
      <c r="R98" s="136">
        <v>1.05</v>
      </c>
      <c r="S98" s="52">
        <v>0.63</v>
      </c>
      <c r="T98" s="52">
        <v>0.09</v>
      </c>
      <c r="U98" s="52">
        <v>0.15</v>
      </c>
      <c r="V98" s="52">
        <v>0.14</v>
      </c>
      <c r="W98" s="52">
        <v>0.05</v>
      </c>
      <c r="X98" s="136">
        <f>R98-D98</f>
        <v>-0.71</v>
      </c>
      <c r="Y98" s="66">
        <v>29.25</v>
      </c>
      <c r="Z98" s="67">
        <v>21.05</v>
      </c>
      <c r="AA98" s="67">
        <v>1.41</v>
      </c>
      <c r="AB98" s="67">
        <v>6.79</v>
      </c>
      <c r="AC98" s="66">
        <v>21.5</v>
      </c>
      <c r="AD98" s="75">
        <v>0.58</v>
      </c>
      <c r="AE98" s="76">
        <v>0.55</v>
      </c>
      <c r="AF98" s="77">
        <v>1.45</v>
      </c>
      <c r="AG98" s="77">
        <v>0.02</v>
      </c>
      <c r="AH98" s="82">
        <v>0.61</v>
      </c>
      <c r="AI98" s="80" t="s">
        <v>13</v>
      </c>
      <c r="AJ98" s="78">
        <v>0.84</v>
      </c>
      <c r="AK98" s="102">
        <v>13.7</v>
      </c>
      <c r="AL98" s="102">
        <v>8.41</v>
      </c>
      <c r="AM98" s="102">
        <v>2.25</v>
      </c>
      <c r="AN98" s="102">
        <v>19.86</v>
      </c>
      <c r="AO98" s="105">
        <v>11.84</v>
      </c>
      <c r="AP98" s="102">
        <v>-8.02</v>
      </c>
      <c r="AQ98" s="110">
        <f>E98+F98</f>
        <v>1.97</v>
      </c>
      <c r="AR98" s="155">
        <f>AK98+AL98</f>
        <v>22.11</v>
      </c>
      <c r="AS98" s="110">
        <f>F98-G98</f>
        <v>0.55</v>
      </c>
      <c r="AT98" s="120">
        <f>AL98/AK98</f>
        <v>0.6138686131386861</v>
      </c>
      <c r="AU98" s="131">
        <f>I98/H98</f>
        <v>0.4659090909090909</v>
      </c>
      <c r="AV98" s="180">
        <f>Q98/O98</f>
        <v>0.09929906542056074</v>
      </c>
    </row>
    <row r="99" spans="1:48" ht="12">
      <c r="A99" s="17">
        <v>42</v>
      </c>
      <c r="B99" s="19" t="s">
        <v>51</v>
      </c>
      <c r="C99" s="34">
        <v>11.7</v>
      </c>
      <c r="D99" s="66">
        <v>1.36</v>
      </c>
      <c r="E99" s="65">
        <v>1.2</v>
      </c>
      <c r="F99" s="65">
        <v>0.34</v>
      </c>
      <c r="G99" s="65">
        <v>0.19</v>
      </c>
      <c r="H99" s="65">
        <v>1.36</v>
      </c>
      <c r="I99" s="70">
        <v>0.15</v>
      </c>
      <c r="J99" s="67">
        <v>0.6</v>
      </c>
      <c r="K99" s="67">
        <v>0.3</v>
      </c>
      <c r="L99" s="67">
        <v>0.19</v>
      </c>
      <c r="M99" s="67">
        <v>0.06</v>
      </c>
      <c r="N99" s="71">
        <v>0.05</v>
      </c>
      <c r="O99" s="146">
        <v>1931</v>
      </c>
      <c r="P99" s="147">
        <v>1610</v>
      </c>
      <c r="Q99" s="147">
        <v>321</v>
      </c>
      <c r="R99" s="136">
        <v>1.52</v>
      </c>
      <c r="S99" s="5">
        <v>0.39</v>
      </c>
      <c r="T99" s="5">
        <v>0.43</v>
      </c>
      <c r="U99" s="5">
        <v>0.44</v>
      </c>
      <c r="V99" s="5">
        <v>0.21</v>
      </c>
      <c r="W99" s="5">
        <v>0.05</v>
      </c>
      <c r="X99" s="136">
        <f>R99-D99</f>
        <v>0.15999999999999992</v>
      </c>
      <c r="Y99" s="66">
        <v>18.85</v>
      </c>
      <c r="Z99" s="67">
        <v>17.28</v>
      </c>
      <c r="AA99" s="67">
        <v>0.43</v>
      </c>
      <c r="AB99" s="67">
        <v>1.14</v>
      </c>
      <c r="AC99" s="66">
        <v>3.98</v>
      </c>
      <c r="AD99" s="75">
        <v>2.24</v>
      </c>
      <c r="AE99" s="76">
        <v>-0.3</v>
      </c>
      <c r="AF99" s="77">
        <v>1.26</v>
      </c>
      <c r="AG99" s="77">
        <v>-0.71</v>
      </c>
      <c r="AH99" s="82">
        <v>-0.07</v>
      </c>
      <c r="AI99" s="80">
        <v>0.34</v>
      </c>
      <c r="AJ99" s="78">
        <v>0.5</v>
      </c>
      <c r="AK99" s="102">
        <v>13.98</v>
      </c>
      <c r="AL99" s="102">
        <v>4.01</v>
      </c>
      <c r="AM99" s="102">
        <v>2.17</v>
      </c>
      <c r="AN99" s="102">
        <v>15.82</v>
      </c>
      <c r="AO99" s="105">
        <v>17.7</v>
      </c>
      <c r="AP99" s="102">
        <v>1.88</v>
      </c>
      <c r="AQ99" s="110">
        <f>E99+F99</f>
        <v>1.54</v>
      </c>
      <c r="AR99" s="155">
        <f>AK99+AL99</f>
        <v>17.990000000000002</v>
      </c>
      <c r="AS99" s="110">
        <f>F99-G99</f>
        <v>0.15000000000000002</v>
      </c>
      <c r="AT99" s="120">
        <f>AL99/AK99</f>
        <v>0.2868383404864091</v>
      </c>
      <c r="AU99" s="131">
        <f>I99/H99</f>
        <v>0.1102941176470588</v>
      </c>
      <c r="AV99" s="161">
        <f>Q99/O99</f>
        <v>0.16623511134127394</v>
      </c>
    </row>
    <row r="100" spans="1:48" ht="12">
      <c r="A100" s="17">
        <v>119</v>
      </c>
      <c r="B100" s="19" t="s">
        <v>134</v>
      </c>
      <c r="C100" s="34">
        <v>7.2</v>
      </c>
      <c r="D100" s="66">
        <v>1.77</v>
      </c>
      <c r="E100" s="65">
        <v>1.48</v>
      </c>
      <c r="F100" s="65">
        <v>0.59</v>
      </c>
      <c r="G100" s="65">
        <v>0.3</v>
      </c>
      <c r="H100" s="65">
        <v>1.77</v>
      </c>
      <c r="I100" s="70">
        <v>0.53</v>
      </c>
      <c r="J100" s="67">
        <v>0.36</v>
      </c>
      <c r="K100" s="67">
        <v>0.28</v>
      </c>
      <c r="L100" s="67">
        <v>0.49</v>
      </c>
      <c r="M100" s="67">
        <v>0.04</v>
      </c>
      <c r="N100" s="71">
        <v>0.08</v>
      </c>
      <c r="O100" s="146">
        <v>778</v>
      </c>
      <c r="P100" s="147">
        <v>695</v>
      </c>
      <c r="Q100" s="147">
        <v>82</v>
      </c>
      <c r="R100" s="136">
        <v>1.87</v>
      </c>
      <c r="S100" s="52">
        <v>0.49</v>
      </c>
      <c r="T100" s="52">
        <v>0.4</v>
      </c>
      <c r="U100" s="52">
        <v>0.65</v>
      </c>
      <c r="V100" s="52">
        <v>0.25</v>
      </c>
      <c r="W100" s="52">
        <v>0.08</v>
      </c>
      <c r="X100" s="136">
        <f>R100-D100</f>
        <v>0.10000000000000009</v>
      </c>
      <c r="Y100" s="66">
        <v>7.78</v>
      </c>
      <c r="Z100" s="67">
        <v>6.95</v>
      </c>
      <c r="AA100" s="67">
        <v>0.17</v>
      </c>
      <c r="AB100" s="67">
        <v>0.66</v>
      </c>
      <c r="AC100" s="66">
        <v>0.86</v>
      </c>
      <c r="AD100" s="75">
        <v>2.67</v>
      </c>
      <c r="AE100" s="76">
        <v>-0.42</v>
      </c>
      <c r="AF100" s="77">
        <v>1.12</v>
      </c>
      <c r="AG100" s="77">
        <v>-0.76</v>
      </c>
      <c r="AH100" s="82">
        <v>-0.12</v>
      </c>
      <c r="AI100" s="80">
        <v>0.53</v>
      </c>
      <c r="AJ100" s="78">
        <v>0.7</v>
      </c>
      <c r="AK100" s="102">
        <v>10.65</v>
      </c>
      <c r="AL100" s="102">
        <v>4.29</v>
      </c>
      <c r="AM100" s="102">
        <v>2.16</v>
      </c>
      <c r="AN100" s="102">
        <v>12.78</v>
      </c>
      <c r="AO100" s="105">
        <v>13.46</v>
      </c>
      <c r="AP100" s="102">
        <v>0.68</v>
      </c>
      <c r="AQ100" s="110">
        <f>E100+F100</f>
        <v>2.07</v>
      </c>
      <c r="AR100" s="155">
        <f>AK100+AL100</f>
        <v>14.940000000000001</v>
      </c>
      <c r="AS100" s="110">
        <f>F100-G100</f>
        <v>0.29</v>
      </c>
      <c r="AT100" s="120">
        <f>AL100/AK100</f>
        <v>0.40281690140845067</v>
      </c>
      <c r="AU100" s="131">
        <f>I100/H100</f>
        <v>0.2994350282485876</v>
      </c>
      <c r="AV100" s="180">
        <f>Q100/O100</f>
        <v>0.10539845758354756</v>
      </c>
    </row>
    <row r="101" spans="1:48" ht="12">
      <c r="A101" s="17">
        <v>21</v>
      </c>
      <c r="B101" s="19" t="s">
        <v>30</v>
      </c>
      <c r="C101" s="34">
        <v>77.4</v>
      </c>
      <c r="D101" s="66">
        <v>1.35</v>
      </c>
      <c r="E101" s="65">
        <v>1.32</v>
      </c>
      <c r="F101" s="65">
        <v>0.06</v>
      </c>
      <c r="G101" s="65">
        <v>0.03</v>
      </c>
      <c r="H101" s="65">
        <v>1.35</v>
      </c>
      <c r="I101" s="70">
        <v>0.06</v>
      </c>
      <c r="J101" s="67">
        <v>0.38</v>
      </c>
      <c r="K101" s="67">
        <v>0.46</v>
      </c>
      <c r="L101" s="67">
        <v>0.4</v>
      </c>
      <c r="M101" s="67">
        <v>0</v>
      </c>
      <c r="N101" s="71">
        <v>0.05</v>
      </c>
      <c r="O101" s="146">
        <v>675</v>
      </c>
      <c r="P101" s="147">
        <v>668</v>
      </c>
      <c r="Q101" s="147">
        <v>7</v>
      </c>
      <c r="R101" s="136">
        <v>1</v>
      </c>
      <c r="S101" s="5">
        <v>0.32</v>
      </c>
      <c r="T101" s="5">
        <v>0.46</v>
      </c>
      <c r="U101" s="5">
        <v>0.12</v>
      </c>
      <c r="V101" s="5">
        <v>0.05</v>
      </c>
      <c r="W101" s="5">
        <v>0.05</v>
      </c>
      <c r="X101" s="136">
        <f>R101-D101</f>
        <v>-0.3500000000000001</v>
      </c>
      <c r="Y101" s="66">
        <v>46.61</v>
      </c>
      <c r="Z101" s="67">
        <v>43.89</v>
      </c>
      <c r="AA101" s="67">
        <v>0.54</v>
      </c>
      <c r="AB101" s="67">
        <v>2.17</v>
      </c>
      <c r="AC101" s="66">
        <v>2.47</v>
      </c>
      <c r="AD101" s="75" t="s">
        <v>13</v>
      </c>
      <c r="AE101" s="76" t="s">
        <v>13</v>
      </c>
      <c r="AF101" s="77" t="s">
        <v>13</v>
      </c>
      <c r="AG101" s="77" t="s">
        <v>13</v>
      </c>
      <c r="AH101" s="82" t="s">
        <v>13</v>
      </c>
      <c r="AI101" s="80" t="s">
        <v>13</v>
      </c>
      <c r="AJ101" s="78">
        <v>0.41</v>
      </c>
      <c r="AK101" s="101">
        <v>102.44</v>
      </c>
      <c r="AL101" s="101">
        <v>4.35</v>
      </c>
      <c r="AM101" s="101">
        <v>2.11</v>
      </c>
      <c r="AN101" s="101">
        <v>104.68</v>
      </c>
      <c r="AO101" s="83">
        <v>77.75</v>
      </c>
      <c r="AP101" s="101">
        <v>-26.92</v>
      </c>
      <c r="AQ101" s="110">
        <f>E101+F101</f>
        <v>1.3800000000000001</v>
      </c>
      <c r="AR101" s="155">
        <f>AK101+AL101</f>
        <v>106.78999999999999</v>
      </c>
      <c r="AS101" s="110">
        <f>F101-G101</f>
        <v>0.03</v>
      </c>
      <c r="AT101" s="120">
        <f>AL101/AK101</f>
        <v>0.042463881296368605</v>
      </c>
      <c r="AU101" s="131">
        <f>I101/H101</f>
        <v>0.04444444444444444</v>
      </c>
      <c r="AV101" s="161">
        <f>Q101/O101</f>
        <v>0.01037037037037037</v>
      </c>
    </row>
    <row r="102" spans="1:48" ht="12">
      <c r="A102" s="17">
        <v>76</v>
      </c>
      <c r="B102" s="19" t="s">
        <v>95</v>
      </c>
      <c r="C102" s="34">
        <v>26.6</v>
      </c>
      <c r="D102" s="66">
        <v>1.81</v>
      </c>
      <c r="E102" s="65">
        <v>1.87</v>
      </c>
      <c r="F102" s="65">
        <v>0.02</v>
      </c>
      <c r="G102" s="65">
        <v>0.08</v>
      </c>
      <c r="H102" s="65">
        <v>1.81</v>
      </c>
      <c r="I102" s="70">
        <v>1.19</v>
      </c>
      <c r="J102" s="67">
        <v>0.5</v>
      </c>
      <c r="K102" s="67">
        <v>0.04</v>
      </c>
      <c r="L102" s="67">
        <v>0.01</v>
      </c>
      <c r="M102" s="67">
        <v>0</v>
      </c>
      <c r="N102" s="71">
        <v>0.08</v>
      </c>
      <c r="O102" s="146">
        <v>979</v>
      </c>
      <c r="P102" s="147">
        <v>926</v>
      </c>
      <c r="Q102" s="147">
        <v>52</v>
      </c>
      <c r="R102" s="136">
        <v>1.02</v>
      </c>
      <c r="S102" s="5">
        <v>0.63</v>
      </c>
      <c r="T102" s="5">
        <v>0.25</v>
      </c>
      <c r="U102" s="5">
        <v>0.03</v>
      </c>
      <c r="V102" s="5">
        <v>0.03</v>
      </c>
      <c r="W102" s="5">
        <v>0.08</v>
      </c>
      <c r="X102" s="136">
        <f>R102-D102</f>
        <v>-0.79</v>
      </c>
      <c r="Y102" s="66">
        <v>61.62</v>
      </c>
      <c r="Z102" s="67">
        <v>3.42</v>
      </c>
      <c r="AA102" s="67">
        <v>21.75</v>
      </c>
      <c r="AB102" s="67">
        <v>36.45</v>
      </c>
      <c r="AC102" s="66">
        <v>115.44</v>
      </c>
      <c r="AD102" s="75" t="s">
        <v>13</v>
      </c>
      <c r="AE102" s="76" t="s">
        <v>13</v>
      </c>
      <c r="AF102" s="77" t="s">
        <v>13</v>
      </c>
      <c r="AG102" s="77" t="s">
        <v>13</v>
      </c>
      <c r="AH102" s="82" t="s">
        <v>13</v>
      </c>
      <c r="AI102" s="80" t="s">
        <v>13</v>
      </c>
      <c r="AJ102" s="78">
        <v>0.7</v>
      </c>
      <c r="AK102" s="102">
        <v>49.61</v>
      </c>
      <c r="AL102" s="102">
        <v>0.62</v>
      </c>
      <c r="AM102" s="102">
        <v>2.03</v>
      </c>
      <c r="AN102" s="102">
        <v>48.2</v>
      </c>
      <c r="AO102" s="105">
        <v>27.15</v>
      </c>
      <c r="AP102" s="102">
        <v>-21.05</v>
      </c>
      <c r="AQ102" s="110">
        <f>E102+F102</f>
        <v>1.8900000000000001</v>
      </c>
      <c r="AR102" s="155">
        <f>AK102+AL102</f>
        <v>50.23</v>
      </c>
      <c r="AS102" s="110">
        <f>F102-G102</f>
        <v>-0.06</v>
      </c>
      <c r="AT102" s="120">
        <f>AL102/AK102</f>
        <v>0.012497480346704294</v>
      </c>
      <c r="AU102" s="131">
        <f>I102/H102</f>
        <v>0.6574585635359116</v>
      </c>
      <c r="AV102" s="180">
        <f>Q102/O102</f>
        <v>0.05311542390194075</v>
      </c>
    </row>
    <row r="103" spans="1:48" ht="12">
      <c r="A103" s="17">
        <v>166</v>
      </c>
      <c r="B103" s="19" t="s">
        <v>179</v>
      </c>
      <c r="C103" s="34">
        <v>2</v>
      </c>
      <c r="D103" s="66">
        <v>4.61</v>
      </c>
      <c r="E103" s="65">
        <v>2.27</v>
      </c>
      <c r="F103" s="65">
        <v>3.32</v>
      </c>
      <c r="G103" s="65">
        <v>0.98</v>
      </c>
      <c r="H103" s="65">
        <v>4.61</v>
      </c>
      <c r="I103" s="70">
        <v>3.21</v>
      </c>
      <c r="J103" s="67">
        <v>0.82</v>
      </c>
      <c r="K103" s="67">
        <v>0.24</v>
      </c>
      <c r="L103" s="67">
        <v>0.22</v>
      </c>
      <c r="M103" s="67">
        <v>0.01</v>
      </c>
      <c r="N103" s="71">
        <v>0.1</v>
      </c>
      <c r="O103" s="146" t="s">
        <v>13</v>
      </c>
      <c r="P103" s="147" t="s">
        <v>13</v>
      </c>
      <c r="Q103" s="147" t="s">
        <v>13</v>
      </c>
      <c r="R103" s="136">
        <v>1.45</v>
      </c>
      <c r="S103" s="67">
        <v>0.8</v>
      </c>
      <c r="T103" s="67">
        <v>0.28</v>
      </c>
      <c r="U103" s="67">
        <v>0.25</v>
      </c>
      <c r="V103" s="67">
        <v>0.01</v>
      </c>
      <c r="W103" s="5">
        <v>0.1</v>
      </c>
      <c r="X103" s="136">
        <f>R103-D103</f>
        <v>-3.16</v>
      </c>
      <c r="Y103" s="66" t="s">
        <v>13</v>
      </c>
      <c r="Z103" s="67" t="s">
        <v>13</v>
      </c>
      <c r="AA103" s="67" t="s">
        <v>13</v>
      </c>
      <c r="AB103" s="67" t="s">
        <v>13</v>
      </c>
      <c r="AC103" s="66"/>
      <c r="AD103" s="75" t="s">
        <v>13</v>
      </c>
      <c r="AE103" s="76" t="s">
        <v>13</v>
      </c>
      <c r="AF103" s="77" t="s">
        <v>13</v>
      </c>
      <c r="AG103" s="77" t="s">
        <v>13</v>
      </c>
      <c r="AH103" s="82" t="s">
        <v>13</v>
      </c>
      <c r="AI103" s="80" t="s">
        <v>13</v>
      </c>
      <c r="AJ103" s="78">
        <v>0.71</v>
      </c>
      <c r="AK103" s="102">
        <v>4.61</v>
      </c>
      <c r="AL103" s="102">
        <v>6.76</v>
      </c>
      <c r="AM103" s="102">
        <v>2</v>
      </c>
      <c r="AN103" s="102">
        <v>9.37</v>
      </c>
      <c r="AO103" s="105">
        <v>2.94</v>
      </c>
      <c r="AP103" s="102">
        <v>-6.43</v>
      </c>
      <c r="AQ103" s="110">
        <f>E103+F103</f>
        <v>5.59</v>
      </c>
      <c r="AR103" s="155">
        <f>AK103+AL103</f>
        <v>11.370000000000001</v>
      </c>
      <c r="AS103" s="110">
        <f>F103-G103</f>
        <v>2.34</v>
      </c>
      <c r="AT103" s="120">
        <f>AL103/AK103</f>
        <v>1.4663774403470715</v>
      </c>
      <c r="AU103" s="131">
        <f>I103/H103</f>
        <v>0.6963123644251626</v>
      </c>
      <c r="AV103" s="180"/>
    </row>
    <row r="104" spans="1:48" ht="12">
      <c r="A104" s="17">
        <v>115</v>
      </c>
      <c r="B104" s="19" t="s">
        <v>131</v>
      </c>
      <c r="C104" s="34">
        <v>6.9</v>
      </c>
      <c r="D104" s="66">
        <v>1.62</v>
      </c>
      <c r="E104" s="65">
        <v>1.07</v>
      </c>
      <c r="F104" s="65">
        <v>0.84</v>
      </c>
      <c r="G104" s="65">
        <v>0.29</v>
      </c>
      <c r="H104" s="65">
        <v>1.62</v>
      </c>
      <c r="I104" s="70">
        <v>0.61</v>
      </c>
      <c r="J104" s="67">
        <v>0.41</v>
      </c>
      <c r="K104" s="67">
        <v>0.19</v>
      </c>
      <c r="L104" s="67">
        <v>0.3</v>
      </c>
      <c r="M104" s="67">
        <v>0.07</v>
      </c>
      <c r="N104" s="71">
        <v>0.04</v>
      </c>
      <c r="O104" s="146">
        <v>870</v>
      </c>
      <c r="P104" s="147">
        <v>660</v>
      </c>
      <c r="Q104" s="147">
        <v>210</v>
      </c>
      <c r="R104" s="136">
        <v>0.72</v>
      </c>
      <c r="S104" s="52">
        <v>0.31</v>
      </c>
      <c r="T104" s="52">
        <v>0.17</v>
      </c>
      <c r="U104" s="52">
        <v>0.09</v>
      </c>
      <c r="V104" s="52">
        <v>0.11</v>
      </c>
      <c r="W104" s="52">
        <v>0.04</v>
      </c>
      <c r="X104" s="136">
        <f>R104-D104</f>
        <v>-0.9000000000000001</v>
      </c>
      <c r="Y104" s="66">
        <v>6.84</v>
      </c>
      <c r="Z104" s="67">
        <v>5.65</v>
      </c>
      <c r="AA104" s="67">
        <v>0.18</v>
      </c>
      <c r="AB104" s="67">
        <v>1.01</v>
      </c>
      <c r="AC104" s="66">
        <v>4.73</v>
      </c>
      <c r="AD104" s="75">
        <v>1.59</v>
      </c>
      <c r="AE104" s="76">
        <v>0.12</v>
      </c>
      <c r="AF104" s="77">
        <v>1.89</v>
      </c>
      <c r="AG104" s="77">
        <v>-0.66</v>
      </c>
      <c r="AH104" s="82">
        <v>-0.12</v>
      </c>
      <c r="AI104" s="80">
        <v>0.6</v>
      </c>
      <c r="AJ104" s="78">
        <v>0.74</v>
      </c>
      <c r="AK104" s="102">
        <v>7.39</v>
      </c>
      <c r="AL104" s="102">
        <v>5.76</v>
      </c>
      <c r="AM104" s="102">
        <v>2</v>
      </c>
      <c r="AN104" s="102">
        <v>11.14</v>
      </c>
      <c r="AO104" s="105">
        <v>4.95</v>
      </c>
      <c r="AP104" s="102">
        <v>-6.19</v>
      </c>
      <c r="AQ104" s="110">
        <f>E104+F104</f>
        <v>1.9100000000000001</v>
      </c>
      <c r="AR104" s="155">
        <f>AK104+AL104</f>
        <v>13.149999999999999</v>
      </c>
      <c r="AS104" s="110">
        <f>F104-G104</f>
        <v>0.55</v>
      </c>
      <c r="AT104" s="120">
        <f>AL104/AK104</f>
        <v>0.7794316644113667</v>
      </c>
      <c r="AU104" s="131">
        <f>I104/H104</f>
        <v>0.37654320987654316</v>
      </c>
      <c r="AV104" s="180">
        <f>Q104/O104</f>
        <v>0.2413793103448276</v>
      </c>
    </row>
    <row r="105" spans="1:48" ht="12">
      <c r="A105" s="17">
        <v>40</v>
      </c>
      <c r="B105" s="19" t="s">
        <v>49</v>
      </c>
      <c r="C105" s="34">
        <v>131.5</v>
      </c>
      <c r="D105" s="66">
        <v>1.34</v>
      </c>
      <c r="E105" s="65">
        <v>1.3</v>
      </c>
      <c r="F105" s="65">
        <v>0.05</v>
      </c>
      <c r="G105" s="65">
        <v>0.01</v>
      </c>
      <c r="H105" s="65">
        <v>1.34</v>
      </c>
      <c r="I105" s="70">
        <v>0.12</v>
      </c>
      <c r="J105" s="67">
        <v>0.95</v>
      </c>
      <c r="K105" s="67">
        <v>0</v>
      </c>
      <c r="L105" s="67">
        <v>0.19</v>
      </c>
      <c r="M105" s="67">
        <v>0.02</v>
      </c>
      <c r="N105" s="71">
        <v>0.06</v>
      </c>
      <c r="O105" s="146">
        <v>1979</v>
      </c>
      <c r="P105" s="147">
        <v>1932</v>
      </c>
      <c r="Q105" s="147">
        <v>47</v>
      </c>
      <c r="R105" s="136">
        <v>0.96</v>
      </c>
      <c r="S105" s="5">
        <v>0.61</v>
      </c>
      <c r="T105" s="5">
        <v>0.24</v>
      </c>
      <c r="U105" s="5">
        <v>0.02</v>
      </c>
      <c r="V105" s="5">
        <v>0.03</v>
      </c>
      <c r="W105" s="5">
        <v>0.06</v>
      </c>
      <c r="X105" s="136">
        <f>R105-D105</f>
        <v>-0.3800000000000001</v>
      </c>
      <c r="Y105" s="66">
        <v>254.86</v>
      </c>
      <c r="Z105" s="67">
        <v>247.27</v>
      </c>
      <c r="AA105" s="67">
        <v>1.65</v>
      </c>
      <c r="AB105" s="67">
        <v>5.94</v>
      </c>
      <c r="AC105" s="66">
        <v>2.65</v>
      </c>
      <c r="AD105" s="75">
        <v>2.15</v>
      </c>
      <c r="AE105" s="76">
        <v>-0.15</v>
      </c>
      <c r="AF105" s="77">
        <v>1.68</v>
      </c>
      <c r="AG105" s="77">
        <v>-0.64</v>
      </c>
      <c r="AH105" s="82">
        <v>0.15</v>
      </c>
      <c r="AI105" s="80">
        <v>0.32</v>
      </c>
      <c r="AJ105" s="78">
        <v>0.47</v>
      </c>
      <c r="AK105" s="102">
        <v>171.19</v>
      </c>
      <c r="AL105" s="102">
        <v>7.23</v>
      </c>
      <c r="AM105" s="102">
        <v>1.95</v>
      </c>
      <c r="AN105" s="102">
        <v>176.47</v>
      </c>
      <c r="AO105" s="105">
        <v>126.21</v>
      </c>
      <c r="AP105" s="102">
        <v>-50.25</v>
      </c>
      <c r="AQ105" s="110">
        <f>E105+F105</f>
        <v>1.35</v>
      </c>
      <c r="AR105" s="155">
        <f>AK105+AL105</f>
        <v>178.42</v>
      </c>
      <c r="AS105" s="110">
        <f>F105-G105</f>
        <v>0.04</v>
      </c>
      <c r="AT105" s="120">
        <f>AL105/AK105</f>
        <v>0.04223377533734447</v>
      </c>
      <c r="AU105" s="131">
        <f>I105/H105</f>
        <v>0.08955223880597014</v>
      </c>
      <c r="AV105" s="161">
        <f>Q105/O105</f>
        <v>0.023749368367862556</v>
      </c>
    </row>
    <row r="106" spans="1:48" ht="12">
      <c r="A106" s="17">
        <v>59</v>
      </c>
      <c r="B106" s="19" t="s">
        <v>79</v>
      </c>
      <c r="C106" s="34">
        <v>4.5</v>
      </c>
      <c r="D106" s="66">
        <v>1.08</v>
      </c>
      <c r="E106" s="65">
        <v>0.91</v>
      </c>
      <c r="F106" s="65">
        <v>0.59</v>
      </c>
      <c r="G106" s="65">
        <v>0.43</v>
      </c>
      <c r="H106" s="65">
        <v>1.08</v>
      </c>
      <c r="I106" s="70">
        <v>0.23</v>
      </c>
      <c r="J106" s="67">
        <v>0.49</v>
      </c>
      <c r="K106" s="67">
        <v>0.26</v>
      </c>
      <c r="L106" s="67">
        <v>0.04</v>
      </c>
      <c r="M106" s="67">
        <v>0.01</v>
      </c>
      <c r="N106" s="71">
        <v>0.06</v>
      </c>
      <c r="O106" s="146">
        <v>792</v>
      </c>
      <c r="P106" s="147">
        <v>744</v>
      </c>
      <c r="Q106" s="147">
        <v>48</v>
      </c>
      <c r="R106" s="136">
        <v>1.76</v>
      </c>
      <c r="S106" s="5">
        <v>0.37</v>
      </c>
      <c r="T106" s="5">
        <v>0.4</v>
      </c>
      <c r="U106" s="5">
        <v>0.89</v>
      </c>
      <c r="V106" s="5">
        <v>0.05</v>
      </c>
      <c r="W106" s="5">
        <v>0.06</v>
      </c>
      <c r="X106" s="136">
        <f>R106-D106</f>
        <v>0.6799999999999999</v>
      </c>
      <c r="Y106" s="66">
        <v>6.02</v>
      </c>
      <c r="Z106" s="67">
        <v>2.44</v>
      </c>
      <c r="AA106" s="67">
        <v>0.75</v>
      </c>
      <c r="AB106" s="67">
        <v>2.84</v>
      </c>
      <c r="AC106" s="66">
        <v>5.66</v>
      </c>
      <c r="AD106" s="75" t="s">
        <v>13</v>
      </c>
      <c r="AE106" s="76" t="s">
        <v>13</v>
      </c>
      <c r="AF106" s="77" t="s">
        <v>13</v>
      </c>
      <c r="AG106" s="77" t="s">
        <v>13</v>
      </c>
      <c r="AH106" s="82" t="s">
        <v>13</v>
      </c>
      <c r="AI106" s="80" t="s">
        <v>13</v>
      </c>
      <c r="AJ106" s="78">
        <v>0.75</v>
      </c>
      <c r="AK106" s="102">
        <v>4.07</v>
      </c>
      <c r="AL106" s="102">
        <v>2.66</v>
      </c>
      <c r="AM106" s="102">
        <v>1.91</v>
      </c>
      <c r="AN106" s="102">
        <v>4.81</v>
      </c>
      <c r="AO106" s="105">
        <v>7.87</v>
      </c>
      <c r="AP106" s="102">
        <v>3.05</v>
      </c>
      <c r="AQ106" s="110">
        <f>E106+F106</f>
        <v>1.5</v>
      </c>
      <c r="AR106" s="155">
        <f>AK106+AL106</f>
        <v>6.73</v>
      </c>
      <c r="AS106" s="110">
        <f>F106-G106</f>
        <v>0.15999999999999998</v>
      </c>
      <c r="AT106" s="120">
        <f>AL106/AK106</f>
        <v>0.6535626535626535</v>
      </c>
      <c r="AU106" s="131">
        <f>I106/H106</f>
        <v>0.21296296296296297</v>
      </c>
      <c r="AV106" s="161">
        <f>Q106/O106</f>
        <v>0.06060606060606061</v>
      </c>
    </row>
    <row r="107" spans="1:48" ht="12">
      <c r="A107" s="17">
        <v>122</v>
      </c>
      <c r="B107" s="19" t="s">
        <v>137</v>
      </c>
      <c r="C107" s="34">
        <v>5.5</v>
      </c>
      <c r="D107" s="66">
        <v>2.05</v>
      </c>
      <c r="E107" s="65">
        <v>1.98</v>
      </c>
      <c r="F107" s="65">
        <v>0.4</v>
      </c>
      <c r="G107" s="65">
        <v>0.34</v>
      </c>
      <c r="H107" s="65">
        <v>2.05</v>
      </c>
      <c r="I107" s="70">
        <v>0.41</v>
      </c>
      <c r="J107" s="67">
        <v>0.4</v>
      </c>
      <c r="K107" s="67">
        <v>0.71</v>
      </c>
      <c r="L107" s="67">
        <v>0.35</v>
      </c>
      <c r="M107" s="67">
        <v>0.1</v>
      </c>
      <c r="N107" s="71">
        <v>0.07</v>
      </c>
      <c r="O107" s="146">
        <v>819</v>
      </c>
      <c r="P107" s="147">
        <v>706</v>
      </c>
      <c r="Q107" s="147">
        <v>113</v>
      </c>
      <c r="R107" s="136">
        <v>3.29</v>
      </c>
      <c r="S107" s="52">
        <v>0.82</v>
      </c>
      <c r="T107" s="52">
        <v>0.89</v>
      </c>
      <c r="U107" s="52">
        <v>0.95</v>
      </c>
      <c r="V107" s="52">
        <v>0.55</v>
      </c>
      <c r="W107" s="52">
        <v>0.07</v>
      </c>
      <c r="X107" s="136">
        <f>R107-D107</f>
        <v>1.2400000000000002</v>
      </c>
      <c r="Y107" s="66">
        <v>6.3</v>
      </c>
      <c r="Z107" s="67">
        <v>5.01</v>
      </c>
      <c r="AA107" s="67">
        <v>0.29</v>
      </c>
      <c r="AB107" s="67">
        <v>1</v>
      </c>
      <c r="AC107" s="66">
        <v>0.66</v>
      </c>
      <c r="AD107" s="75">
        <v>2.29</v>
      </c>
      <c r="AE107" s="76">
        <v>-0.26</v>
      </c>
      <c r="AF107" s="77">
        <v>1.43</v>
      </c>
      <c r="AG107" s="77">
        <v>-0.78</v>
      </c>
      <c r="AH107" s="82">
        <v>-0.27</v>
      </c>
      <c r="AI107" s="80">
        <v>0.58</v>
      </c>
      <c r="AJ107" s="78">
        <v>0.71</v>
      </c>
      <c r="AK107" s="102">
        <v>10.86</v>
      </c>
      <c r="AL107" s="102">
        <v>2.22</v>
      </c>
      <c r="AM107" s="102">
        <v>1.84</v>
      </c>
      <c r="AN107" s="102">
        <v>11.25</v>
      </c>
      <c r="AO107" s="105">
        <v>18.03</v>
      </c>
      <c r="AP107" s="102">
        <v>6.78</v>
      </c>
      <c r="AQ107" s="110">
        <f>E107+F107</f>
        <v>2.38</v>
      </c>
      <c r="AR107" s="155">
        <f>AK107+AL107</f>
        <v>13.08</v>
      </c>
      <c r="AS107" s="110">
        <f>F107-G107</f>
        <v>0.06</v>
      </c>
      <c r="AT107" s="120">
        <f>AL107/AK107</f>
        <v>0.20441988950276246</v>
      </c>
      <c r="AU107" s="131">
        <f>I107/H107</f>
        <v>0.2</v>
      </c>
      <c r="AV107" s="180">
        <f>Q107/O107</f>
        <v>0.13797313797313798</v>
      </c>
    </row>
    <row r="108" spans="1:48" ht="12">
      <c r="A108" s="17">
        <v>52</v>
      </c>
      <c r="B108" s="19" t="s">
        <v>74</v>
      </c>
      <c r="C108" s="34">
        <v>11.7</v>
      </c>
      <c r="D108" s="66">
        <v>0.77</v>
      </c>
      <c r="E108" s="65">
        <v>0.68</v>
      </c>
      <c r="F108" s="65">
        <v>0.24</v>
      </c>
      <c r="G108" s="65">
        <v>0.15</v>
      </c>
      <c r="H108" s="65">
        <v>0.77</v>
      </c>
      <c r="I108" s="70">
        <v>0.14</v>
      </c>
      <c r="J108" s="67">
        <v>0.14</v>
      </c>
      <c r="K108" s="67">
        <v>0.19</v>
      </c>
      <c r="L108" s="67">
        <v>0.24</v>
      </c>
      <c r="M108" s="67">
        <v>0.01</v>
      </c>
      <c r="N108" s="71">
        <v>0.05</v>
      </c>
      <c r="O108" s="146">
        <v>754</v>
      </c>
      <c r="P108" s="147">
        <v>729</v>
      </c>
      <c r="Q108" s="147">
        <v>25</v>
      </c>
      <c r="R108" s="136">
        <v>2.86</v>
      </c>
      <c r="S108" s="5">
        <v>0.58</v>
      </c>
      <c r="T108" s="5">
        <v>1.46</v>
      </c>
      <c r="U108" s="5">
        <v>0.73</v>
      </c>
      <c r="V108" s="5">
        <v>0.03</v>
      </c>
      <c r="W108" s="5">
        <v>0.05</v>
      </c>
      <c r="X108" s="136">
        <f>R108-D108</f>
        <v>2.09</v>
      </c>
      <c r="Y108" s="66">
        <v>8.92</v>
      </c>
      <c r="Z108" s="67">
        <v>7.19</v>
      </c>
      <c r="AA108" s="67">
        <v>0.25</v>
      </c>
      <c r="AB108" s="67">
        <v>1.47</v>
      </c>
      <c r="AC108" s="66">
        <v>1.64</v>
      </c>
      <c r="AD108" s="75">
        <v>2.61</v>
      </c>
      <c r="AE108" s="76">
        <v>-0.45</v>
      </c>
      <c r="AF108" s="77">
        <v>0.99</v>
      </c>
      <c r="AG108" s="77">
        <v>-0.71</v>
      </c>
      <c r="AH108" s="82">
        <v>0.04</v>
      </c>
      <c r="AI108" s="80">
        <v>0.47</v>
      </c>
      <c r="AJ108" s="78">
        <v>0.43</v>
      </c>
      <c r="AK108" s="102">
        <v>7.93</v>
      </c>
      <c r="AL108" s="102">
        <v>2.84</v>
      </c>
      <c r="AM108" s="102">
        <v>1.78</v>
      </c>
      <c r="AN108" s="102">
        <v>8.99</v>
      </c>
      <c r="AO108" s="105">
        <v>33.41</v>
      </c>
      <c r="AP108" s="102">
        <v>24.42</v>
      </c>
      <c r="AQ108" s="110">
        <f>E108+F108</f>
        <v>0.92</v>
      </c>
      <c r="AR108" s="155">
        <f>AK108+AL108</f>
        <v>10.77</v>
      </c>
      <c r="AS108" s="110">
        <f>F108-G108</f>
        <v>0.09</v>
      </c>
      <c r="AT108" s="120">
        <f>AL108/AK108</f>
        <v>0.35813366960907944</v>
      </c>
      <c r="AU108" s="131">
        <f>I108/H108</f>
        <v>0.18181818181818182</v>
      </c>
      <c r="AV108" s="161">
        <f>Q108/O108</f>
        <v>0.033156498673740056</v>
      </c>
    </row>
    <row r="109" spans="1:48" ht="12">
      <c r="A109" s="17">
        <v>51</v>
      </c>
      <c r="B109" s="19" t="s">
        <v>73</v>
      </c>
      <c r="C109" s="34">
        <v>28.8</v>
      </c>
      <c r="D109" s="66">
        <v>1.37</v>
      </c>
      <c r="E109" s="65">
        <v>1.36</v>
      </c>
      <c r="F109" s="65">
        <v>0.08</v>
      </c>
      <c r="G109" s="65">
        <v>0.06</v>
      </c>
      <c r="H109" s="65">
        <v>1.37</v>
      </c>
      <c r="I109" s="70">
        <v>0.03</v>
      </c>
      <c r="J109" s="67">
        <v>0.62</v>
      </c>
      <c r="K109" s="67">
        <v>0.15</v>
      </c>
      <c r="L109" s="67">
        <v>0.46</v>
      </c>
      <c r="M109" s="67">
        <v>0.06</v>
      </c>
      <c r="N109" s="71">
        <v>0.06</v>
      </c>
      <c r="O109" s="146" t="s">
        <v>13</v>
      </c>
      <c r="P109" s="147" t="s">
        <v>13</v>
      </c>
      <c r="Q109" s="147" t="s">
        <v>13</v>
      </c>
      <c r="R109" s="136">
        <v>0.94</v>
      </c>
      <c r="S109" s="5">
        <v>0.57</v>
      </c>
      <c r="T109" s="5">
        <v>0.24</v>
      </c>
      <c r="U109" s="5">
        <v>0.02</v>
      </c>
      <c r="V109" s="5">
        <v>0.06</v>
      </c>
      <c r="W109" s="5">
        <v>0.06</v>
      </c>
      <c r="X109" s="136">
        <f>R109-D109</f>
        <v>-0.43000000000000016</v>
      </c>
      <c r="Y109" s="66" t="s">
        <v>13</v>
      </c>
      <c r="Z109" s="67" t="s">
        <v>13</v>
      </c>
      <c r="AA109" s="67" t="s">
        <v>13</v>
      </c>
      <c r="AB109" s="67" t="s">
        <v>13</v>
      </c>
      <c r="AC109" s="66" t="s">
        <v>13</v>
      </c>
      <c r="AD109" s="75">
        <v>3.22</v>
      </c>
      <c r="AE109" s="76">
        <v>-0.47</v>
      </c>
      <c r="AF109" s="77">
        <v>1.22</v>
      </c>
      <c r="AG109" s="77">
        <v>-0.64</v>
      </c>
      <c r="AH109" s="82">
        <v>0.52</v>
      </c>
      <c r="AI109" s="80" t="s">
        <v>13</v>
      </c>
      <c r="AJ109" s="78">
        <v>0.51</v>
      </c>
      <c r="AK109" s="102">
        <v>39.06</v>
      </c>
      <c r="AL109" s="102">
        <v>2.18</v>
      </c>
      <c r="AM109" s="102">
        <v>1.61</v>
      </c>
      <c r="AN109" s="102">
        <v>39.62</v>
      </c>
      <c r="AO109" s="105">
        <v>27.16</v>
      </c>
      <c r="AP109" s="102">
        <v>-12.46</v>
      </c>
      <c r="AQ109" s="110">
        <f>E109+F109</f>
        <v>1.4400000000000002</v>
      </c>
      <c r="AR109" s="155">
        <f>AK109+AL109</f>
        <v>41.24</v>
      </c>
      <c r="AS109" s="110">
        <f>F109-G109</f>
        <v>0.020000000000000004</v>
      </c>
      <c r="AT109" s="120">
        <f>AL109/AK109</f>
        <v>0.0558115719406042</v>
      </c>
      <c r="AU109" s="131">
        <f>I109/H109</f>
        <v>0.0218978102189781</v>
      </c>
      <c r="AV109" s="161"/>
    </row>
    <row r="110" spans="1:48" ht="12">
      <c r="A110" s="17">
        <v>167</v>
      </c>
      <c r="B110" s="19" t="s">
        <v>180</v>
      </c>
      <c r="C110" s="34">
        <v>4.2</v>
      </c>
      <c r="D110" s="66">
        <v>1.23</v>
      </c>
      <c r="E110" s="65">
        <v>1.05</v>
      </c>
      <c r="F110" s="65">
        <v>0.56</v>
      </c>
      <c r="G110" s="65">
        <v>0.38</v>
      </c>
      <c r="H110" s="65">
        <v>1.23</v>
      </c>
      <c r="I110" s="70">
        <v>0.29</v>
      </c>
      <c r="J110" s="67">
        <v>0.79</v>
      </c>
      <c r="K110" s="67">
        <v>0.04</v>
      </c>
      <c r="L110" s="67">
        <v>0.04</v>
      </c>
      <c r="M110" s="67">
        <v>0.01</v>
      </c>
      <c r="N110" s="71">
        <v>0.06</v>
      </c>
      <c r="O110" s="146">
        <v>1474</v>
      </c>
      <c r="P110" s="147">
        <v>1437</v>
      </c>
      <c r="Q110" s="147">
        <v>37</v>
      </c>
      <c r="R110" s="136">
        <v>1.28</v>
      </c>
      <c r="S110" s="67">
        <v>1.01</v>
      </c>
      <c r="T110" s="67">
        <v>0.07</v>
      </c>
      <c r="U110" s="67">
        <v>0.13</v>
      </c>
      <c r="V110" s="67">
        <v>0.01</v>
      </c>
      <c r="W110" s="5">
        <v>0.06</v>
      </c>
      <c r="X110" s="136">
        <f>R110-D110</f>
        <v>0.050000000000000044</v>
      </c>
      <c r="Y110" s="66">
        <v>9.16</v>
      </c>
      <c r="Z110" s="67">
        <v>6.53</v>
      </c>
      <c r="AA110" s="67">
        <v>0.27</v>
      </c>
      <c r="AB110" s="67">
        <v>2.36</v>
      </c>
      <c r="AC110" s="66">
        <v>22.57</v>
      </c>
      <c r="AD110" s="75">
        <v>0.28</v>
      </c>
      <c r="AE110" s="76">
        <v>-0.19</v>
      </c>
      <c r="AF110" s="77">
        <v>0.04</v>
      </c>
      <c r="AG110" s="77">
        <v>-0.17</v>
      </c>
      <c r="AH110" s="82">
        <v>0.06</v>
      </c>
      <c r="AI110" s="80">
        <v>0.87</v>
      </c>
      <c r="AJ110" s="78">
        <v>0.97</v>
      </c>
      <c r="AK110" s="102">
        <v>4.44</v>
      </c>
      <c r="AL110" s="102">
        <v>2.34</v>
      </c>
      <c r="AM110" s="102">
        <v>1.59</v>
      </c>
      <c r="AN110" s="102">
        <v>5.18</v>
      </c>
      <c r="AO110" s="105">
        <v>5.39</v>
      </c>
      <c r="AP110" s="102">
        <v>0.21</v>
      </c>
      <c r="AQ110" s="110">
        <f>E110+F110</f>
        <v>1.61</v>
      </c>
      <c r="AR110" s="155">
        <f>AK110+AL110</f>
        <v>6.78</v>
      </c>
      <c r="AS110" s="110">
        <f>F110-G110</f>
        <v>0.18000000000000005</v>
      </c>
      <c r="AT110" s="120">
        <f>AL110/AK110</f>
        <v>0.527027027027027</v>
      </c>
      <c r="AU110" s="131">
        <f>I110/H110</f>
        <v>0.23577235772357721</v>
      </c>
      <c r="AV110" s="180">
        <f>Q110/O110</f>
        <v>0.025101763907734057</v>
      </c>
    </row>
    <row r="111" spans="1:48" ht="12">
      <c r="A111" s="17">
        <v>20</v>
      </c>
      <c r="B111" s="19" t="s">
        <v>29</v>
      </c>
      <c r="C111" s="34">
        <v>4.4</v>
      </c>
      <c r="D111" s="66">
        <v>1.15</v>
      </c>
      <c r="E111" s="65">
        <v>0.93</v>
      </c>
      <c r="F111" s="65">
        <v>0.57</v>
      </c>
      <c r="G111" s="65">
        <v>0.35</v>
      </c>
      <c r="H111" s="65">
        <v>1.15</v>
      </c>
      <c r="I111" s="70">
        <v>0.16</v>
      </c>
      <c r="J111" s="67">
        <v>0.24</v>
      </c>
      <c r="K111" s="67">
        <v>0.53</v>
      </c>
      <c r="L111" s="67">
        <v>0.17</v>
      </c>
      <c r="M111" s="67">
        <v>0.01</v>
      </c>
      <c r="N111" s="71">
        <v>0.04</v>
      </c>
      <c r="O111" s="146" t="s">
        <v>13</v>
      </c>
      <c r="P111" s="147" t="s">
        <v>13</v>
      </c>
      <c r="Q111" s="147" t="s">
        <v>13</v>
      </c>
      <c r="R111" s="136">
        <v>2.06</v>
      </c>
      <c r="S111" s="5">
        <v>0.14</v>
      </c>
      <c r="T111" s="5">
        <v>0.58</v>
      </c>
      <c r="U111" s="5">
        <v>0.07</v>
      </c>
      <c r="V111" s="5">
        <v>1.22</v>
      </c>
      <c r="W111" s="5">
        <v>0.04</v>
      </c>
      <c r="X111" s="136">
        <f>R111-D111</f>
        <v>0.9100000000000001</v>
      </c>
      <c r="Y111" s="66" t="s">
        <v>13</v>
      </c>
      <c r="Z111" s="67" t="s">
        <v>13</v>
      </c>
      <c r="AA111" s="67" t="s">
        <v>13</v>
      </c>
      <c r="AB111" s="67" t="s">
        <v>13</v>
      </c>
      <c r="AC111" s="157"/>
      <c r="AD111" s="75" t="s">
        <v>13</v>
      </c>
      <c r="AE111" s="76" t="s">
        <v>13</v>
      </c>
      <c r="AF111" s="77" t="s">
        <v>13</v>
      </c>
      <c r="AG111" s="77" t="s">
        <v>13</v>
      </c>
      <c r="AH111" s="82" t="s">
        <v>13</v>
      </c>
      <c r="AI111" s="80" t="s">
        <v>13</v>
      </c>
      <c r="AJ111" s="78">
        <v>0.48</v>
      </c>
      <c r="AK111" s="101">
        <v>4.09</v>
      </c>
      <c r="AL111" s="101">
        <v>2.49</v>
      </c>
      <c r="AM111" s="101">
        <v>1.53</v>
      </c>
      <c r="AN111" s="101">
        <v>5.05</v>
      </c>
      <c r="AO111" s="83">
        <v>9.07</v>
      </c>
      <c r="AP111" s="101">
        <v>4.02</v>
      </c>
      <c r="AQ111" s="110">
        <f>E111+F111</f>
        <v>1.5</v>
      </c>
      <c r="AR111" s="155">
        <f>AK111+AL111</f>
        <v>6.58</v>
      </c>
      <c r="AS111" s="110">
        <f>F111-G111</f>
        <v>0.21999999999999997</v>
      </c>
      <c r="AT111" s="120">
        <f>AL111/AK111</f>
        <v>0.6088019559902201</v>
      </c>
      <c r="AU111" s="131">
        <f>I111/H111</f>
        <v>0.1391304347826087</v>
      </c>
      <c r="AV111" s="161"/>
    </row>
    <row r="112" spans="1:48" ht="12">
      <c r="A112" s="17">
        <v>46</v>
      </c>
      <c r="B112" s="19" t="s">
        <v>68</v>
      </c>
      <c r="C112" s="34">
        <v>36.2</v>
      </c>
      <c r="D112" s="66">
        <v>2.44</v>
      </c>
      <c r="E112" s="65">
        <v>2.2</v>
      </c>
      <c r="F112" s="65">
        <v>0.28</v>
      </c>
      <c r="G112" s="65">
        <v>0.04</v>
      </c>
      <c r="H112" s="65">
        <v>2.44</v>
      </c>
      <c r="I112" s="70">
        <v>0.26</v>
      </c>
      <c r="J112" s="67">
        <v>0.59</v>
      </c>
      <c r="K112" s="67">
        <v>1.34</v>
      </c>
      <c r="L112" s="67">
        <v>0.19</v>
      </c>
      <c r="M112" s="67">
        <v>0</v>
      </c>
      <c r="N112" s="71">
        <v>0.05</v>
      </c>
      <c r="O112" s="146">
        <v>2214</v>
      </c>
      <c r="P112" s="147">
        <v>2196</v>
      </c>
      <c r="Q112" s="147">
        <v>18</v>
      </c>
      <c r="R112" s="136">
        <v>2.79</v>
      </c>
      <c r="S112" s="5">
        <v>0.67</v>
      </c>
      <c r="T112" s="5">
        <v>1.47</v>
      </c>
      <c r="U112" s="5">
        <v>0.43</v>
      </c>
      <c r="V112" s="5">
        <v>0.17</v>
      </c>
      <c r="W112" s="5">
        <v>0.05</v>
      </c>
      <c r="X112" s="136">
        <f>R112-D112</f>
        <v>0.3500000000000001</v>
      </c>
      <c r="Y112" s="66">
        <v>96.85</v>
      </c>
      <c r="Z112" s="67">
        <v>59.66</v>
      </c>
      <c r="AA112" s="67">
        <v>14.43</v>
      </c>
      <c r="AB112" s="67">
        <v>22.76</v>
      </c>
      <c r="AC112" s="66">
        <v>57.66</v>
      </c>
      <c r="AD112" s="75">
        <v>2.07</v>
      </c>
      <c r="AE112" s="76">
        <v>0.22</v>
      </c>
      <c r="AF112" s="77">
        <v>2.76</v>
      </c>
      <c r="AG112" s="77">
        <v>-0.69</v>
      </c>
      <c r="AH112" s="82">
        <v>-0.04</v>
      </c>
      <c r="AI112" s="80">
        <v>0.35</v>
      </c>
      <c r="AJ112" s="78">
        <v>0.53</v>
      </c>
      <c r="AK112" s="102">
        <v>79.85</v>
      </c>
      <c r="AL112" s="102">
        <v>10.02</v>
      </c>
      <c r="AM112" s="102">
        <v>1.51</v>
      </c>
      <c r="AN112" s="102">
        <v>88.36</v>
      </c>
      <c r="AO112" s="105">
        <v>101.12</v>
      </c>
      <c r="AP112" s="102">
        <v>12.77</v>
      </c>
      <c r="AQ112" s="110">
        <f>E112+F112</f>
        <v>2.4800000000000004</v>
      </c>
      <c r="AR112" s="155">
        <f>AK112+AL112</f>
        <v>89.86999999999999</v>
      </c>
      <c r="AS112" s="110">
        <f>F112-G112</f>
        <v>0.24000000000000002</v>
      </c>
      <c r="AT112" s="120">
        <f>AL112/AK112</f>
        <v>0.12548528490920477</v>
      </c>
      <c r="AU112" s="131">
        <f>I112/H112</f>
        <v>0.10655737704918034</v>
      </c>
      <c r="AV112" s="161">
        <f>Q112/O112</f>
        <v>0.008130081300813009</v>
      </c>
    </row>
    <row r="113" spans="1:48" ht="12">
      <c r="A113" s="17">
        <v>49</v>
      </c>
      <c r="B113" s="19" t="s">
        <v>71</v>
      </c>
      <c r="C113" s="34">
        <v>6.1</v>
      </c>
      <c r="D113" s="66">
        <v>0.82</v>
      </c>
      <c r="E113" s="65">
        <v>0.86</v>
      </c>
      <c r="F113" s="65">
        <v>0.19</v>
      </c>
      <c r="G113" s="65">
        <v>0.24</v>
      </c>
      <c r="H113" s="65">
        <v>0.82</v>
      </c>
      <c r="I113" s="70">
        <v>0</v>
      </c>
      <c r="J113" s="67">
        <v>0.41</v>
      </c>
      <c r="K113" s="67">
        <v>0.04</v>
      </c>
      <c r="L113" s="67">
        <v>0.3</v>
      </c>
      <c r="M113" s="67">
        <v>0.02</v>
      </c>
      <c r="N113" s="71">
        <v>0.04</v>
      </c>
      <c r="O113" s="146">
        <v>1277</v>
      </c>
      <c r="P113" s="147">
        <v>1203</v>
      </c>
      <c r="Q113" s="147">
        <v>75</v>
      </c>
      <c r="R113" s="136">
        <v>1.08</v>
      </c>
      <c r="S113" s="5">
        <v>0.6</v>
      </c>
      <c r="T113" s="5">
        <v>0.32</v>
      </c>
      <c r="U113" s="5">
        <v>0.11</v>
      </c>
      <c r="V113" s="5">
        <v>0.02</v>
      </c>
      <c r="W113" s="5">
        <v>0.04</v>
      </c>
      <c r="X113" s="136">
        <f>R113-D113</f>
        <v>0.2600000000000001</v>
      </c>
      <c r="Y113" s="66">
        <v>7.23</v>
      </c>
      <c r="Z113" s="67">
        <v>7.08</v>
      </c>
      <c r="AA113" s="67">
        <v>0.02</v>
      </c>
      <c r="AB113" s="67">
        <v>0.13</v>
      </c>
      <c r="AC113" s="66">
        <v>1.06</v>
      </c>
      <c r="AD113" s="75">
        <v>2.86</v>
      </c>
      <c r="AE113" s="76">
        <v>-0.48</v>
      </c>
      <c r="AF113" s="77">
        <v>0.99</v>
      </c>
      <c r="AG113" s="77">
        <v>-0.75</v>
      </c>
      <c r="AH113" s="82">
        <v>-0.02</v>
      </c>
      <c r="AI113" s="80">
        <v>0.42</v>
      </c>
      <c r="AJ113" s="78">
        <v>0.51</v>
      </c>
      <c r="AK113" s="102">
        <v>5.29</v>
      </c>
      <c r="AL113" s="102">
        <v>1.17</v>
      </c>
      <c r="AM113" s="102">
        <v>1.47</v>
      </c>
      <c r="AN113" s="102">
        <v>5.05</v>
      </c>
      <c r="AO113" s="105">
        <v>6.65</v>
      </c>
      <c r="AP113" s="102">
        <v>1.6</v>
      </c>
      <c r="AQ113" s="110">
        <f>E113+F113</f>
        <v>1.05</v>
      </c>
      <c r="AR113" s="155">
        <f>AK113+AL113</f>
        <v>6.46</v>
      </c>
      <c r="AS113" s="110">
        <f>F113-G113</f>
        <v>-0.04999999999999999</v>
      </c>
      <c r="AT113" s="120">
        <f>AL113/AK113</f>
        <v>0.22117202268431</v>
      </c>
      <c r="AU113" s="131">
        <f>I113/H113</f>
        <v>0</v>
      </c>
      <c r="AV113" s="161">
        <f>Q113/O113</f>
        <v>0.058731401722787784</v>
      </c>
    </row>
    <row r="114" spans="1:48" ht="12">
      <c r="A114" s="17">
        <v>123</v>
      </c>
      <c r="B114" s="19" t="s">
        <v>138</v>
      </c>
      <c r="C114" s="34">
        <v>3.2</v>
      </c>
      <c r="D114" s="66">
        <v>3.19</v>
      </c>
      <c r="E114" s="65">
        <v>2.63</v>
      </c>
      <c r="F114" s="65">
        <v>0.97</v>
      </c>
      <c r="G114" s="65">
        <v>0.41</v>
      </c>
      <c r="H114" s="65">
        <v>3.19</v>
      </c>
      <c r="I114" s="70">
        <v>0.97</v>
      </c>
      <c r="J114" s="67">
        <v>0.36</v>
      </c>
      <c r="K114" s="67">
        <v>0.63</v>
      </c>
      <c r="L114" s="67">
        <v>0.17</v>
      </c>
      <c r="M114" s="67">
        <v>1</v>
      </c>
      <c r="N114" s="71">
        <v>0.06</v>
      </c>
      <c r="O114" s="146">
        <v>979</v>
      </c>
      <c r="P114" s="147">
        <v>745</v>
      </c>
      <c r="Q114" s="147">
        <v>234</v>
      </c>
      <c r="R114" s="136">
        <v>3.49</v>
      </c>
      <c r="S114" s="52">
        <v>0.38</v>
      </c>
      <c r="T114" s="52">
        <v>1.02</v>
      </c>
      <c r="U114" s="52">
        <v>1.34</v>
      </c>
      <c r="V114" s="52">
        <v>0.69</v>
      </c>
      <c r="W114" s="52">
        <v>0.06</v>
      </c>
      <c r="X114" s="136">
        <f>R114-D114</f>
        <v>0.30000000000000027</v>
      </c>
      <c r="Y114" s="66">
        <v>2.96</v>
      </c>
      <c r="Z114" s="67">
        <v>2.19</v>
      </c>
      <c r="AA114" s="67">
        <v>0.05</v>
      </c>
      <c r="AB114" s="67">
        <v>0.73</v>
      </c>
      <c r="AC114" s="66">
        <v>0.52</v>
      </c>
      <c r="AD114" s="75">
        <v>1.79</v>
      </c>
      <c r="AE114" s="76">
        <v>0.57</v>
      </c>
      <c r="AF114" s="77">
        <v>3.38</v>
      </c>
      <c r="AG114" s="77">
        <v>-0.69</v>
      </c>
      <c r="AH114" s="82">
        <v>-0.13</v>
      </c>
      <c r="AI114" s="80">
        <v>0.72</v>
      </c>
      <c r="AJ114" s="78">
        <v>0.81</v>
      </c>
      <c r="AK114" s="102">
        <v>8.51</v>
      </c>
      <c r="AL114" s="102">
        <v>3.12</v>
      </c>
      <c r="AM114" s="102">
        <v>1.32</v>
      </c>
      <c r="AN114" s="102">
        <v>10.32</v>
      </c>
      <c r="AO114" s="105">
        <v>11.27</v>
      </c>
      <c r="AP114" s="102">
        <v>0.95</v>
      </c>
      <c r="AQ114" s="110">
        <f>E114+F114</f>
        <v>3.5999999999999996</v>
      </c>
      <c r="AR114" s="155">
        <f>AK114+AL114</f>
        <v>11.629999999999999</v>
      </c>
      <c r="AS114" s="110">
        <f>F114-G114</f>
        <v>0.56</v>
      </c>
      <c r="AT114" s="120">
        <f>AL114/AK114</f>
        <v>0.3666274970622797</v>
      </c>
      <c r="AU114" s="131">
        <f>I114/H114</f>
        <v>0.30407523510971785</v>
      </c>
      <c r="AV114" s="180">
        <f>Q114/O114</f>
        <v>0.2390194075587334</v>
      </c>
    </row>
    <row r="115" spans="1:48" ht="12">
      <c r="A115" s="17">
        <v>170</v>
      </c>
      <c r="B115" s="19" t="s">
        <v>183</v>
      </c>
      <c r="C115" s="34">
        <v>10.5</v>
      </c>
      <c r="D115" s="66">
        <v>2.61</v>
      </c>
      <c r="E115" s="65">
        <v>2.56</v>
      </c>
      <c r="F115" s="65">
        <v>0.18</v>
      </c>
      <c r="G115" s="65">
        <v>0.13</v>
      </c>
      <c r="H115" s="65">
        <v>2.61</v>
      </c>
      <c r="I115" s="70">
        <v>1.37</v>
      </c>
      <c r="J115" s="67">
        <v>0.98</v>
      </c>
      <c r="K115" s="67">
        <v>0</v>
      </c>
      <c r="L115" s="67">
        <v>0.23</v>
      </c>
      <c r="M115" s="67">
        <v>0.01</v>
      </c>
      <c r="N115" s="71">
        <v>0.03</v>
      </c>
      <c r="O115" s="146" t="s">
        <v>13</v>
      </c>
      <c r="P115" s="147" t="s">
        <v>13</v>
      </c>
      <c r="Q115" s="147" t="s">
        <v>13</v>
      </c>
      <c r="R115" s="136">
        <v>1.64</v>
      </c>
      <c r="S115" s="67">
        <v>1.07</v>
      </c>
      <c r="T115" s="67">
        <v>0.12</v>
      </c>
      <c r="U115" s="67">
        <v>0.41</v>
      </c>
      <c r="V115" s="67">
        <v>0.01</v>
      </c>
      <c r="W115" s="5">
        <v>0.03</v>
      </c>
      <c r="X115" s="136">
        <f>R115-D115</f>
        <v>-0.97</v>
      </c>
      <c r="Y115" s="66" t="s">
        <v>13</v>
      </c>
      <c r="Z115" s="67" t="s">
        <v>13</v>
      </c>
      <c r="AA115" s="67" t="s">
        <v>13</v>
      </c>
      <c r="AB115" s="67" t="s">
        <v>13</v>
      </c>
      <c r="AC115" s="66" t="s">
        <v>13</v>
      </c>
      <c r="AD115" s="75" t="s">
        <v>13</v>
      </c>
      <c r="AE115" s="76" t="s">
        <v>13</v>
      </c>
      <c r="AF115" s="77" t="s">
        <v>13</v>
      </c>
      <c r="AG115" s="77" t="s">
        <v>13</v>
      </c>
      <c r="AH115" s="82" t="s">
        <v>13</v>
      </c>
      <c r="AI115" s="80" t="s">
        <v>13</v>
      </c>
      <c r="AJ115" s="78" t="s">
        <v>13</v>
      </c>
      <c r="AK115" s="102">
        <v>26.87</v>
      </c>
      <c r="AL115" s="102">
        <v>1.88</v>
      </c>
      <c r="AM115" s="102">
        <v>1.32</v>
      </c>
      <c r="AN115" s="102">
        <v>27.43</v>
      </c>
      <c r="AO115" s="105">
        <v>17.18</v>
      </c>
      <c r="AP115" s="102">
        <v>-10.25</v>
      </c>
      <c r="AQ115" s="110">
        <f>E115+F115</f>
        <v>2.74</v>
      </c>
      <c r="AR115" s="155">
        <f>AK115+AL115</f>
        <v>28.75</v>
      </c>
      <c r="AS115" s="110">
        <f>F115-G115</f>
        <v>0.04999999999999999</v>
      </c>
      <c r="AT115" s="120">
        <f>AL115/AK115</f>
        <v>0.06996650539635281</v>
      </c>
      <c r="AU115" s="131">
        <f>I115/H115</f>
        <v>0.5249042145593871</v>
      </c>
      <c r="AV115" s="180"/>
    </row>
    <row r="116" spans="1:48" ht="12">
      <c r="A116" s="17">
        <v>35</v>
      </c>
      <c r="B116" s="19" t="s">
        <v>44</v>
      </c>
      <c r="C116" s="34">
        <v>1.2</v>
      </c>
      <c r="D116" s="66">
        <v>2.26</v>
      </c>
      <c r="E116" s="65">
        <v>0.43</v>
      </c>
      <c r="F116" s="65">
        <v>2.82</v>
      </c>
      <c r="G116" s="65">
        <v>0.99</v>
      </c>
      <c r="H116" s="65">
        <v>2.26</v>
      </c>
      <c r="I116" s="70">
        <v>0.53</v>
      </c>
      <c r="J116" s="67">
        <v>0.51</v>
      </c>
      <c r="K116" s="67">
        <v>0.03</v>
      </c>
      <c r="L116" s="67">
        <v>0.16</v>
      </c>
      <c r="M116" s="67">
        <v>1.02</v>
      </c>
      <c r="N116" s="71">
        <v>0</v>
      </c>
      <c r="O116" s="146">
        <v>1351</v>
      </c>
      <c r="P116" s="147">
        <v>547</v>
      </c>
      <c r="Q116" s="147">
        <v>804</v>
      </c>
      <c r="R116" s="136">
        <v>0.72</v>
      </c>
      <c r="S116" s="5">
        <v>0.25</v>
      </c>
      <c r="T116" s="5">
        <v>0.01</v>
      </c>
      <c r="U116" s="5">
        <v>0.05</v>
      </c>
      <c r="V116" s="5">
        <v>0.42</v>
      </c>
      <c r="W116" s="5">
        <v>0</v>
      </c>
      <c r="X116" s="136">
        <f>R116-D116</f>
        <v>-1.5399999999999998</v>
      </c>
      <c r="Y116" s="66">
        <v>1.15</v>
      </c>
      <c r="Z116" s="67">
        <v>0.62</v>
      </c>
      <c r="AA116" s="67">
        <v>0.13</v>
      </c>
      <c r="AB116" s="67">
        <v>0.4</v>
      </c>
      <c r="AC116" s="66">
        <v>24.09</v>
      </c>
      <c r="AD116" s="75">
        <v>0.83</v>
      </c>
      <c r="AE116" s="76">
        <v>2.37</v>
      </c>
      <c r="AF116" s="77">
        <v>5.19</v>
      </c>
      <c r="AG116" s="77">
        <v>-0.45</v>
      </c>
      <c r="AH116" s="82">
        <v>0</v>
      </c>
      <c r="AI116" s="80" t="s">
        <v>13</v>
      </c>
      <c r="AJ116" s="78">
        <v>0.8</v>
      </c>
      <c r="AK116" s="101">
        <v>0.54</v>
      </c>
      <c r="AL116" s="101">
        <v>3.51</v>
      </c>
      <c r="AM116" s="101">
        <v>1.24</v>
      </c>
      <c r="AN116" s="101">
        <v>2.81</v>
      </c>
      <c r="AO116" s="83">
        <v>0.9</v>
      </c>
      <c r="AP116" s="101">
        <v>-1.91</v>
      </c>
      <c r="AQ116" s="110">
        <f>E116+F116</f>
        <v>3.25</v>
      </c>
      <c r="AR116" s="155">
        <f>AK116+AL116</f>
        <v>4.05</v>
      </c>
      <c r="AS116" s="110">
        <f>F116-G116</f>
        <v>1.8299999999999998</v>
      </c>
      <c r="AT116" s="120">
        <f>AL116/AK116</f>
        <v>6.499999999999999</v>
      </c>
      <c r="AU116" s="131">
        <f>I116/H116</f>
        <v>0.23451327433628322</v>
      </c>
      <c r="AV116" s="161">
        <f>Q116/O116</f>
        <v>0.5951147298297558</v>
      </c>
    </row>
    <row r="117" spans="1:48" ht="12">
      <c r="A117" s="17">
        <v>82</v>
      </c>
      <c r="B117" s="19" t="s">
        <v>101</v>
      </c>
      <c r="C117" s="34">
        <v>14.1</v>
      </c>
      <c r="D117" s="66">
        <v>0.94</v>
      </c>
      <c r="E117" s="65">
        <v>0.88</v>
      </c>
      <c r="F117" s="65">
        <v>0.15</v>
      </c>
      <c r="G117" s="65">
        <v>0.08</v>
      </c>
      <c r="H117" s="65">
        <v>0.94</v>
      </c>
      <c r="I117" s="70">
        <v>0.14</v>
      </c>
      <c r="J117" s="67">
        <v>0.44</v>
      </c>
      <c r="K117" s="67">
        <v>0.08</v>
      </c>
      <c r="L117" s="67">
        <v>0.21</v>
      </c>
      <c r="M117" s="67">
        <v>0.04</v>
      </c>
      <c r="N117" s="71">
        <v>0.04</v>
      </c>
      <c r="O117" s="146">
        <v>1766</v>
      </c>
      <c r="P117" s="147">
        <v>1720</v>
      </c>
      <c r="Q117" s="147">
        <v>45</v>
      </c>
      <c r="R117" s="136">
        <v>0.93</v>
      </c>
      <c r="S117" s="5">
        <v>0.46</v>
      </c>
      <c r="T117" s="5">
        <v>0.14</v>
      </c>
      <c r="U117" s="5">
        <v>0.15</v>
      </c>
      <c r="V117" s="5">
        <v>0.14</v>
      </c>
      <c r="W117" s="5">
        <v>0.04</v>
      </c>
      <c r="X117" s="136">
        <f>R117-D117</f>
        <v>-0.009999999999999898</v>
      </c>
      <c r="Y117" s="66">
        <v>23.3</v>
      </c>
      <c r="Z117" s="67">
        <v>19.24</v>
      </c>
      <c r="AA117" s="67">
        <v>1.2</v>
      </c>
      <c r="AB117" s="67">
        <v>2.86</v>
      </c>
      <c r="AC117" s="66">
        <v>0.85</v>
      </c>
      <c r="AD117" s="75">
        <v>1.53</v>
      </c>
      <c r="AE117" s="76">
        <v>-0.52</v>
      </c>
      <c r="AF117" s="77">
        <v>0.21</v>
      </c>
      <c r="AG117" s="77">
        <v>-0.53</v>
      </c>
      <c r="AH117" s="82">
        <v>0.19</v>
      </c>
      <c r="AI117" s="80" t="s">
        <v>13</v>
      </c>
      <c r="AJ117" s="78">
        <v>0.6</v>
      </c>
      <c r="AK117" s="102">
        <v>12.35</v>
      </c>
      <c r="AL117" s="102">
        <v>2.06</v>
      </c>
      <c r="AM117" s="102">
        <v>1.14</v>
      </c>
      <c r="AN117" s="102">
        <v>13.27</v>
      </c>
      <c r="AO117" s="106">
        <v>13.1</v>
      </c>
      <c r="AP117" s="103">
        <v>-0.17</v>
      </c>
      <c r="AQ117" s="110">
        <f>E117+F117</f>
        <v>1.03</v>
      </c>
      <c r="AR117" s="155">
        <f>AK117+AL117</f>
        <v>14.41</v>
      </c>
      <c r="AS117" s="110">
        <f>F117-G117</f>
        <v>0.06999999999999999</v>
      </c>
      <c r="AT117" s="120">
        <f>AL117/AK117</f>
        <v>0.16680161943319838</v>
      </c>
      <c r="AU117" s="131">
        <f>I117/H117</f>
        <v>0.14893617021276598</v>
      </c>
      <c r="AV117" s="180">
        <f>Q117/O117</f>
        <v>0.02548131370328426</v>
      </c>
    </row>
    <row r="118" spans="1:48" ht="12">
      <c r="A118" s="17">
        <v>34</v>
      </c>
      <c r="B118" s="19" t="s">
        <v>43</v>
      </c>
      <c r="C118" s="34">
        <v>3.1</v>
      </c>
      <c r="D118" s="66">
        <v>1.9</v>
      </c>
      <c r="E118" s="65">
        <v>1.79</v>
      </c>
      <c r="F118" s="65">
        <v>0.47</v>
      </c>
      <c r="G118" s="65">
        <v>0.36</v>
      </c>
      <c r="H118" s="65">
        <v>1.9</v>
      </c>
      <c r="I118" s="70">
        <v>0</v>
      </c>
      <c r="J118" s="67">
        <v>0.35</v>
      </c>
      <c r="K118" s="67">
        <v>1.23</v>
      </c>
      <c r="L118" s="67">
        <v>0.17</v>
      </c>
      <c r="M118" s="67">
        <v>0.1</v>
      </c>
      <c r="N118" s="71">
        <v>0.06</v>
      </c>
      <c r="O118" s="146">
        <v>1386</v>
      </c>
      <c r="P118" s="147">
        <v>1007</v>
      </c>
      <c r="Q118" s="147">
        <v>378</v>
      </c>
      <c r="R118" s="136">
        <v>6.38</v>
      </c>
      <c r="S118" s="5">
        <v>0.2</v>
      </c>
      <c r="T118" s="5">
        <v>4.26</v>
      </c>
      <c r="U118" s="5">
        <v>0.01</v>
      </c>
      <c r="V118" s="5">
        <v>1.85</v>
      </c>
      <c r="W118" s="5">
        <v>0.06</v>
      </c>
      <c r="X118" s="136">
        <f>R118-D118</f>
        <v>4.48</v>
      </c>
      <c r="Y118" s="66">
        <v>3.71</v>
      </c>
      <c r="Z118" s="67">
        <v>2.04</v>
      </c>
      <c r="AA118" s="67">
        <v>0.44</v>
      </c>
      <c r="AB118" s="67">
        <v>1.23</v>
      </c>
      <c r="AC118" s="66">
        <v>14.6</v>
      </c>
      <c r="AD118" s="75">
        <v>2</v>
      </c>
      <c r="AE118" s="76">
        <v>-0.49</v>
      </c>
      <c r="AF118" s="77">
        <v>0.53</v>
      </c>
      <c r="AG118" s="77">
        <v>-0.65</v>
      </c>
      <c r="AH118" s="82">
        <v>0.06</v>
      </c>
      <c r="AI118" s="80">
        <v>0.38</v>
      </c>
      <c r="AJ118" s="78">
        <v>0.55</v>
      </c>
      <c r="AK118" s="101">
        <v>5.48</v>
      </c>
      <c r="AL118" s="101">
        <v>1.44</v>
      </c>
      <c r="AM118" s="101">
        <v>1.09</v>
      </c>
      <c r="AN118" s="101">
        <v>5.84</v>
      </c>
      <c r="AO118" s="83">
        <v>19.57</v>
      </c>
      <c r="AP118" s="101">
        <v>13.73</v>
      </c>
      <c r="AQ118" s="110">
        <f>E118+F118</f>
        <v>2.26</v>
      </c>
      <c r="AR118" s="155">
        <f>AK118+AL118</f>
        <v>6.92</v>
      </c>
      <c r="AS118" s="110">
        <f>F118-G118</f>
        <v>0.10999999999999999</v>
      </c>
      <c r="AT118" s="120">
        <f>AL118/AK118</f>
        <v>0.2627737226277372</v>
      </c>
      <c r="AU118" s="131">
        <f>I118/H118</f>
        <v>0</v>
      </c>
      <c r="AV118" s="161">
        <f>Q118/O118</f>
        <v>0.2727272727272727</v>
      </c>
    </row>
    <row r="119" spans="1:48" ht="12">
      <c r="A119" s="17">
        <v>37</v>
      </c>
      <c r="B119" s="19" t="s">
        <v>46</v>
      </c>
      <c r="C119" s="34">
        <v>19.8</v>
      </c>
      <c r="D119" s="66">
        <v>0.93</v>
      </c>
      <c r="E119" s="65">
        <v>0.73</v>
      </c>
      <c r="F119" s="65">
        <v>0.25</v>
      </c>
      <c r="G119" s="65">
        <v>0.05</v>
      </c>
      <c r="H119" s="65">
        <v>0.93</v>
      </c>
      <c r="I119" s="70">
        <v>0.19</v>
      </c>
      <c r="J119" s="67">
        <v>0.37</v>
      </c>
      <c r="K119" s="67">
        <v>0</v>
      </c>
      <c r="L119" s="67">
        <v>0.3</v>
      </c>
      <c r="M119" s="67">
        <v>0</v>
      </c>
      <c r="N119" s="71">
        <v>0.06</v>
      </c>
      <c r="O119" s="146">
        <v>1113</v>
      </c>
      <c r="P119" s="147">
        <v>1110</v>
      </c>
      <c r="Q119" s="147">
        <v>3</v>
      </c>
      <c r="R119" s="136">
        <v>3.43</v>
      </c>
      <c r="S119" s="5">
        <v>0.31</v>
      </c>
      <c r="T119" s="5">
        <v>2.58</v>
      </c>
      <c r="U119" s="5">
        <v>0.27</v>
      </c>
      <c r="V119" s="5">
        <v>0.2</v>
      </c>
      <c r="W119" s="5">
        <v>0.06</v>
      </c>
      <c r="X119" s="136">
        <f>R119-D119</f>
        <v>2.5</v>
      </c>
      <c r="Y119" s="66">
        <v>20.89</v>
      </c>
      <c r="Z119" s="67">
        <v>20.26</v>
      </c>
      <c r="AA119" s="67">
        <v>0.21</v>
      </c>
      <c r="AB119" s="67">
        <v>0.41</v>
      </c>
      <c r="AC119" s="66">
        <v>0.29</v>
      </c>
      <c r="AD119" s="75">
        <v>1.55</v>
      </c>
      <c r="AE119" s="76">
        <v>-0.09</v>
      </c>
      <c r="AF119" s="77">
        <v>1.33</v>
      </c>
      <c r="AG119" s="77">
        <v>-0.58</v>
      </c>
      <c r="AH119" s="82">
        <v>0.06</v>
      </c>
      <c r="AI119" s="80" t="s">
        <v>13</v>
      </c>
      <c r="AJ119" s="78">
        <v>0.38</v>
      </c>
      <c r="AK119" s="101">
        <v>14.54</v>
      </c>
      <c r="AL119" s="101">
        <v>4.99</v>
      </c>
      <c r="AM119" s="101">
        <v>1.08</v>
      </c>
      <c r="AN119" s="101">
        <v>18.45</v>
      </c>
      <c r="AO119" s="83">
        <v>67.8</v>
      </c>
      <c r="AP119" s="101">
        <v>49.35</v>
      </c>
      <c r="AQ119" s="110">
        <f>E119+F119</f>
        <v>0.98</v>
      </c>
      <c r="AR119" s="155">
        <f>AK119+AL119</f>
        <v>19.53</v>
      </c>
      <c r="AS119" s="110">
        <f>F119-G119</f>
        <v>0.2</v>
      </c>
      <c r="AT119" s="120">
        <f>AL119/AK119</f>
        <v>0.3431911966987621</v>
      </c>
      <c r="AU119" s="131">
        <f>I119/H119</f>
        <v>0.2043010752688172</v>
      </c>
      <c r="AV119" s="161">
        <f>Q119/O119</f>
        <v>0.0026954177897574125</v>
      </c>
    </row>
    <row r="120" spans="1:48" ht="12">
      <c r="A120" s="17">
        <v>66</v>
      </c>
      <c r="B120" s="19" t="s">
        <v>86</v>
      </c>
      <c r="C120" s="34">
        <v>5.3</v>
      </c>
      <c r="D120" s="66">
        <v>1.1</v>
      </c>
      <c r="E120" s="65">
        <v>0.95</v>
      </c>
      <c r="F120" s="65">
        <v>0.35</v>
      </c>
      <c r="G120" s="65">
        <v>0.21</v>
      </c>
      <c r="H120" s="65">
        <v>1.1</v>
      </c>
      <c r="I120" s="70">
        <v>0.41</v>
      </c>
      <c r="J120" s="67">
        <v>0.56</v>
      </c>
      <c r="K120" s="67">
        <v>0.01</v>
      </c>
      <c r="L120" s="67">
        <v>0.01</v>
      </c>
      <c r="M120" s="67">
        <v>0</v>
      </c>
      <c r="N120" s="71">
        <v>0.1</v>
      </c>
      <c r="O120" s="146">
        <v>1361</v>
      </c>
      <c r="P120" s="147">
        <v>1356</v>
      </c>
      <c r="Q120" s="147">
        <v>5</v>
      </c>
      <c r="R120" s="136">
        <v>1.66</v>
      </c>
      <c r="S120" s="5">
        <v>0.61</v>
      </c>
      <c r="T120" s="5">
        <v>0.75</v>
      </c>
      <c r="U120" s="5">
        <v>0.13</v>
      </c>
      <c r="V120" s="5">
        <v>0.06</v>
      </c>
      <c r="W120" s="5">
        <v>0.1</v>
      </c>
      <c r="X120" s="136">
        <f>R120-D120</f>
        <v>0.5599999999999998</v>
      </c>
      <c r="Y120" s="66">
        <v>13.78</v>
      </c>
      <c r="Z120" s="67">
        <v>3.72</v>
      </c>
      <c r="AA120" s="67">
        <v>2.84</v>
      </c>
      <c r="AB120" s="67">
        <v>7.23</v>
      </c>
      <c r="AC120" s="66">
        <v>48.89</v>
      </c>
      <c r="AD120" s="75" t="s">
        <v>13</v>
      </c>
      <c r="AE120" s="76" t="s">
        <v>13</v>
      </c>
      <c r="AF120" s="77" t="s">
        <v>13</v>
      </c>
      <c r="AG120" s="77" t="s">
        <v>13</v>
      </c>
      <c r="AH120" s="82" t="s">
        <v>13</v>
      </c>
      <c r="AI120" s="80" t="s">
        <v>13</v>
      </c>
      <c r="AJ120" s="78">
        <v>0.7</v>
      </c>
      <c r="AK120" s="102">
        <v>4.99</v>
      </c>
      <c r="AL120" s="102">
        <v>1.86</v>
      </c>
      <c r="AM120" s="102">
        <v>1.08</v>
      </c>
      <c r="AN120" s="102">
        <v>5.77</v>
      </c>
      <c r="AO120" s="105">
        <v>8.73</v>
      </c>
      <c r="AP120" s="102">
        <v>2.96</v>
      </c>
      <c r="AQ120" s="110">
        <f>E120+F120</f>
        <v>1.2999999999999998</v>
      </c>
      <c r="AR120" s="155">
        <f>AK120+AL120</f>
        <v>6.8500000000000005</v>
      </c>
      <c r="AS120" s="110">
        <f>F120-G120</f>
        <v>0.13999999999999999</v>
      </c>
      <c r="AT120" s="120">
        <f>AL120/AK120</f>
        <v>0.3727454909819639</v>
      </c>
      <c r="AU120" s="131">
        <f>I120/H120</f>
        <v>0.3727272727272727</v>
      </c>
      <c r="AV120" s="161">
        <f>Q120/O120</f>
        <v>0.0036737692872887582</v>
      </c>
    </row>
    <row r="121" spans="1:48" ht="12">
      <c r="A121" s="17">
        <v>8</v>
      </c>
      <c r="B121" s="19" t="s">
        <v>18</v>
      </c>
      <c r="C121" s="34">
        <v>8.4</v>
      </c>
      <c r="D121" s="66">
        <v>1.01</v>
      </c>
      <c r="E121" s="65">
        <v>0.91</v>
      </c>
      <c r="F121" s="65">
        <v>0.21</v>
      </c>
      <c r="G121" s="65">
        <v>0.11</v>
      </c>
      <c r="H121" s="65">
        <v>1.01</v>
      </c>
      <c r="I121" s="70">
        <v>0.19</v>
      </c>
      <c r="J121" s="67">
        <v>0.44</v>
      </c>
      <c r="K121" s="67">
        <v>0.08</v>
      </c>
      <c r="L121" s="67">
        <v>0.24</v>
      </c>
      <c r="M121" s="67">
        <v>0.02</v>
      </c>
      <c r="N121" s="71">
        <v>0.04</v>
      </c>
      <c r="O121" s="146">
        <v>1761</v>
      </c>
      <c r="P121" s="147">
        <v>1699</v>
      </c>
      <c r="Q121" s="147">
        <v>62</v>
      </c>
      <c r="R121" s="136">
        <v>1.47</v>
      </c>
      <c r="S121" s="5">
        <v>0.53</v>
      </c>
      <c r="T121" s="5">
        <v>0.39</v>
      </c>
      <c r="U121" s="5">
        <v>0.48</v>
      </c>
      <c r="V121" s="5">
        <v>0.03</v>
      </c>
      <c r="W121" s="5">
        <v>0.04</v>
      </c>
      <c r="X121" s="136">
        <f>R121-D121</f>
        <v>0.45999999999999996</v>
      </c>
      <c r="Y121" s="66">
        <v>12.54</v>
      </c>
      <c r="Z121" s="67">
        <v>12.29</v>
      </c>
      <c r="AA121" s="67">
        <v>0.06</v>
      </c>
      <c r="AB121" s="67">
        <v>0.19</v>
      </c>
      <c r="AC121" s="66">
        <v>0.98</v>
      </c>
      <c r="AD121" s="75">
        <v>2.58</v>
      </c>
      <c r="AE121" s="76">
        <v>-0.2</v>
      </c>
      <c r="AF121" s="77">
        <v>1.85</v>
      </c>
      <c r="AG121" s="77">
        <v>-0.77</v>
      </c>
      <c r="AH121" s="82">
        <v>-0.19</v>
      </c>
      <c r="AI121" s="80">
        <v>0.31</v>
      </c>
      <c r="AJ121" s="78">
        <v>0.44</v>
      </c>
      <c r="AK121" s="101">
        <v>7.72</v>
      </c>
      <c r="AL121" s="101">
        <v>1.76</v>
      </c>
      <c r="AM121" s="101">
        <v>0.97</v>
      </c>
      <c r="AN121" s="101">
        <v>8.51</v>
      </c>
      <c r="AO121" s="83">
        <v>12.41</v>
      </c>
      <c r="AP121" s="101">
        <v>3.9</v>
      </c>
      <c r="AQ121" s="110">
        <f>E121+F121</f>
        <v>1.12</v>
      </c>
      <c r="AR121" s="155">
        <f>AK121+AL121</f>
        <v>9.48</v>
      </c>
      <c r="AS121" s="110">
        <f>F121-G121</f>
        <v>0.09999999999999999</v>
      </c>
      <c r="AT121" s="120">
        <f>AL121/AK121</f>
        <v>0.22797927461139897</v>
      </c>
      <c r="AU121" s="131">
        <f>I121/H121</f>
        <v>0.18811881188118812</v>
      </c>
      <c r="AV121" s="161">
        <f>Q121/O121</f>
        <v>0.03520726859738785</v>
      </c>
    </row>
    <row r="122" spans="1:48" ht="12">
      <c r="A122" s="17">
        <v>10</v>
      </c>
      <c r="B122" s="19" t="s">
        <v>20</v>
      </c>
      <c r="C122" s="34">
        <v>13.2</v>
      </c>
      <c r="D122" s="66">
        <v>2</v>
      </c>
      <c r="E122" s="65">
        <v>1.97</v>
      </c>
      <c r="F122" s="65">
        <v>0.1</v>
      </c>
      <c r="G122" s="65">
        <v>0.07</v>
      </c>
      <c r="H122" s="65">
        <v>2</v>
      </c>
      <c r="I122" s="70">
        <v>0.07</v>
      </c>
      <c r="J122" s="67">
        <v>0.99</v>
      </c>
      <c r="K122" s="67">
        <v>0.52</v>
      </c>
      <c r="L122" s="67">
        <v>0.33</v>
      </c>
      <c r="M122" s="67">
        <v>0</v>
      </c>
      <c r="N122" s="71">
        <v>0.1</v>
      </c>
      <c r="O122" s="146">
        <v>1529</v>
      </c>
      <c r="P122" s="147">
        <v>1498</v>
      </c>
      <c r="Q122" s="147">
        <v>31</v>
      </c>
      <c r="R122" s="136">
        <v>1.6</v>
      </c>
      <c r="S122" s="5">
        <v>0.89</v>
      </c>
      <c r="T122" s="5">
        <v>0.52</v>
      </c>
      <c r="U122" s="5">
        <v>0.09</v>
      </c>
      <c r="V122" s="5">
        <v>0</v>
      </c>
      <c r="W122" s="5">
        <v>0.1</v>
      </c>
      <c r="X122" s="136">
        <f>R122-D122</f>
        <v>-0.3999999999999999</v>
      </c>
      <c r="Y122" s="66">
        <v>18.7</v>
      </c>
      <c r="Z122" s="67">
        <v>17.93</v>
      </c>
      <c r="AA122" s="67">
        <v>0.21</v>
      </c>
      <c r="AB122" s="67">
        <v>0.56</v>
      </c>
      <c r="AC122" s="66">
        <v>6.16</v>
      </c>
      <c r="AD122" s="75">
        <v>1.92</v>
      </c>
      <c r="AE122" s="76">
        <v>0.09</v>
      </c>
      <c r="AF122" s="77">
        <v>2.18</v>
      </c>
      <c r="AG122" s="77">
        <v>-0.35</v>
      </c>
      <c r="AH122" s="82">
        <v>0.9</v>
      </c>
      <c r="AI122" s="80">
        <v>0.26</v>
      </c>
      <c r="AJ122" s="78">
        <v>0.37</v>
      </c>
      <c r="AK122" s="101">
        <v>26.07</v>
      </c>
      <c r="AL122" s="101">
        <v>1.37</v>
      </c>
      <c r="AM122" s="101">
        <v>0.92</v>
      </c>
      <c r="AN122" s="101">
        <v>26.52</v>
      </c>
      <c r="AO122" s="83">
        <v>21.16</v>
      </c>
      <c r="AP122" s="101">
        <v>-5.36</v>
      </c>
      <c r="AQ122" s="110">
        <f>E122+F122</f>
        <v>2.07</v>
      </c>
      <c r="AR122" s="155">
        <f>AK122+AL122</f>
        <v>27.44</v>
      </c>
      <c r="AS122" s="110">
        <f>F122-G122</f>
        <v>0.03</v>
      </c>
      <c r="AT122" s="120">
        <f>AL122/AK122</f>
        <v>0.05255082470272344</v>
      </c>
      <c r="AU122" s="131">
        <f>I122/H122</f>
        <v>0.035</v>
      </c>
      <c r="AV122" s="161">
        <f>Q122/O122</f>
        <v>0.020274689339437543</v>
      </c>
    </row>
    <row r="123" spans="1:48" ht="12">
      <c r="A123" s="17">
        <v>33</v>
      </c>
      <c r="B123" s="19" t="s">
        <v>42</v>
      </c>
      <c r="C123" s="34">
        <v>13.5</v>
      </c>
      <c r="D123" s="66">
        <v>1.62</v>
      </c>
      <c r="E123" s="65">
        <v>1.56</v>
      </c>
      <c r="F123" s="65">
        <v>0.11</v>
      </c>
      <c r="G123" s="65">
        <v>0.05</v>
      </c>
      <c r="H123" s="65">
        <v>1.62</v>
      </c>
      <c r="I123" s="70">
        <v>0.08</v>
      </c>
      <c r="J123" s="67">
        <v>0.67</v>
      </c>
      <c r="K123" s="67">
        <v>0.64</v>
      </c>
      <c r="L123" s="67">
        <v>0.13</v>
      </c>
      <c r="M123" s="67">
        <v>0.01</v>
      </c>
      <c r="N123" s="71">
        <v>0.08</v>
      </c>
      <c r="O123" s="146">
        <v>2020</v>
      </c>
      <c r="P123" s="147">
        <v>2008</v>
      </c>
      <c r="Q123" s="147">
        <v>12</v>
      </c>
      <c r="R123" s="136">
        <v>2.57</v>
      </c>
      <c r="S123" s="5">
        <v>0.62</v>
      </c>
      <c r="T123" s="5">
        <v>1.25</v>
      </c>
      <c r="U123" s="5">
        <v>0.56</v>
      </c>
      <c r="V123" s="5">
        <v>0.06</v>
      </c>
      <c r="W123" s="5">
        <v>0.08</v>
      </c>
      <c r="X123" s="136">
        <f>R123-D123</f>
        <v>0.9499999999999997</v>
      </c>
      <c r="Y123" s="66">
        <v>29.68</v>
      </c>
      <c r="Z123" s="67">
        <v>22.76</v>
      </c>
      <c r="AA123" s="67">
        <v>2.06</v>
      </c>
      <c r="AB123" s="67">
        <v>4.86</v>
      </c>
      <c r="AC123" s="66">
        <v>6.92</v>
      </c>
      <c r="AD123" s="75">
        <v>2.06</v>
      </c>
      <c r="AE123" s="76">
        <v>-0.33</v>
      </c>
      <c r="AF123" s="77">
        <v>1.06</v>
      </c>
      <c r="AG123" s="77">
        <v>-0.6</v>
      </c>
      <c r="AH123" s="82">
        <v>0.21</v>
      </c>
      <c r="AI123" s="80">
        <v>0.25</v>
      </c>
      <c r="AJ123" s="78">
        <v>0.38</v>
      </c>
      <c r="AK123" s="101">
        <v>21.08</v>
      </c>
      <c r="AL123" s="101">
        <v>1.55</v>
      </c>
      <c r="AM123" s="101">
        <v>0.74</v>
      </c>
      <c r="AN123" s="101">
        <v>21.9</v>
      </c>
      <c r="AO123" s="83">
        <v>34.71</v>
      </c>
      <c r="AP123" s="101">
        <v>12.82</v>
      </c>
      <c r="AQ123" s="110">
        <f>E123+F123</f>
        <v>1.6700000000000002</v>
      </c>
      <c r="AR123" s="155">
        <f>AK123+AL123</f>
        <v>22.63</v>
      </c>
      <c r="AS123" s="110">
        <f>F123-G123</f>
        <v>0.06</v>
      </c>
      <c r="AT123" s="120">
        <f>AL123/AK123</f>
        <v>0.07352941176470588</v>
      </c>
      <c r="AU123" s="131">
        <f>I123/H123</f>
        <v>0.04938271604938271</v>
      </c>
      <c r="AV123" s="161">
        <f>Q123/O123</f>
        <v>0.005940594059405941</v>
      </c>
    </row>
    <row r="124" spans="1:48" s="38" customFormat="1" ht="12">
      <c r="A124" s="17">
        <v>32</v>
      </c>
      <c r="B124" s="19" t="s">
        <v>41</v>
      </c>
      <c r="C124" s="34">
        <v>12.9</v>
      </c>
      <c r="D124" s="66">
        <v>0.47</v>
      </c>
      <c r="E124" s="65">
        <v>0.41</v>
      </c>
      <c r="F124" s="65">
        <v>0.12</v>
      </c>
      <c r="G124" s="65">
        <v>0.05</v>
      </c>
      <c r="H124" s="65">
        <v>0.47</v>
      </c>
      <c r="I124" s="70">
        <v>0.07</v>
      </c>
      <c r="J124" s="67">
        <v>0.21</v>
      </c>
      <c r="K124" s="67">
        <v>0</v>
      </c>
      <c r="L124" s="67">
        <v>0.15</v>
      </c>
      <c r="M124" s="67">
        <v>0</v>
      </c>
      <c r="N124" s="71">
        <v>0.03</v>
      </c>
      <c r="O124" s="146">
        <v>1274</v>
      </c>
      <c r="P124" s="147">
        <v>1261</v>
      </c>
      <c r="Q124" s="147">
        <v>13</v>
      </c>
      <c r="R124" s="136">
        <v>0.47</v>
      </c>
      <c r="S124" s="5">
        <v>0.24</v>
      </c>
      <c r="T124" s="5">
        <v>0.1</v>
      </c>
      <c r="U124" s="5">
        <v>0.02</v>
      </c>
      <c r="V124" s="5">
        <v>0.08</v>
      </c>
      <c r="W124" s="5">
        <v>0.03</v>
      </c>
      <c r="X124" s="136">
        <f>R124-D124</f>
        <v>0</v>
      </c>
      <c r="Y124" s="66">
        <v>14.25</v>
      </c>
      <c r="Z124" s="67">
        <v>13.28</v>
      </c>
      <c r="AA124" s="67">
        <v>0.2</v>
      </c>
      <c r="AB124" s="67">
        <v>0.77</v>
      </c>
      <c r="AC124" s="66">
        <v>5.62</v>
      </c>
      <c r="AD124" s="75">
        <v>2.57</v>
      </c>
      <c r="AE124" s="76">
        <v>-0.61</v>
      </c>
      <c r="AF124" s="77">
        <v>0.4</v>
      </c>
      <c r="AG124" s="77">
        <v>-0.64</v>
      </c>
      <c r="AH124" s="82">
        <v>0.3</v>
      </c>
      <c r="AI124" s="80">
        <v>0.33</v>
      </c>
      <c r="AJ124" s="78">
        <v>0.44</v>
      </c>
      <c r="AK124" s="101">
        <v>5.22</v>
      </c>
      <c r="AL124" s="101">
        <v>1.53</v>
      </c>
      <c r="AM124" s="101">
        <v>0.68</v>
      </c>
      <c r="AN124" s="101">
        <v>6.07</v>
      </c>
      <c r="AO124" s="83">
        <v>6.03</v>
      </c>
      <c r="AP124" s="101">
        <v>-0.04</v>
      </c>
      <c r="AQ124" s="110">
        <f>E124+F124</f>
        <v>0.53</v>
      </c>
      <c r="AR124" s="155">
        <f>AK124+AL124</f>
        <v>6.75</v>
      </c>
      <c r="AS124" s="110">
        <f>F124-G124</f>
        <v>0.06999999999999999</v>
      </c>
      <c r="AT124" s="120">
        <f>AL124/AK124</f>
        <v>0.2931034482758621</v>
      </c>
      <c r="AU124" s="131">
        <f>I124/H124</f>
        <v>0.14893617021276598</v>
      </c>
      <c r="AV124" s="161">
        <f>Q124/O124</f>
        <v>0.01020408163265306</v>
      </c>
    </row>
    <row r="125" spans="1:48" s="38" customFormat="1" ht="12">
      <c r="A125" s="17">
        <v>9</v>
      </c>
      <c r="B125" s="19" t="s">
        <v>19</v>
      </c>
      <c r="C125" s="34">
        <v>1.8</v>
      </c>
      <c r="D125" s="66">
        <v>3.6</v>
      </c>
      <c r="E125" s="65">
        <v>2.85</v>
      </c>
      <c r="F125" s="65">
        <v>1.12</v>
      </c>
      <c r="G125" s="65">
        <v>0.37</v>
      </c>
      <c r="H125" s="65">
        <v>3.6</v>
      </c>
      <c r="I125" s="70">
        <v>1.48</v>
      </c>
      <c r="J125" s="67">
        <v>0.09</v>
      </c>
      <c r="K125" s="67">
        <v>1.81</v>
      </c>
      <c r="L125" s="67">
        <v>0.16</v>
      </c>
      <c r="M125" s="67">
        <v>0</v>
      </c>
      <c r="N125" s="71">
        <v>0.05</v>
      </c>
      <c r="O125" s="146">
        <v>623</v>
      </c>
      <c r="P125" s="147">
        <v>340</v>
      </c>
      <c r="Q125" s="147">
        <v>283</v>
      </c>
      <c r="R125" s="136">
        <v>8.45</v>
      </c>
      <c r="S125" s="5">
        <v>0.21</v>
      </c>
      <c r="T125" s="5">
        <v>7.31</v>
      </c>
      <c r="U125" s="5">
        <v>0.55</v>
      </c>
      <c r="V125" s="5">
        <v>0.34</v>
      </c>
      <c r="W125" s="5">
        <v>0.05</v>
      </c>
      <c r="X125" s="136">
        <f>R125-D125</f>
        <v>4.85</v>
      </c>
      <c r="Y125" s="66">
        <v>0.71</v>
      </c>
      <c r="Z125" s="67">
        <v>0.58</v>
      </c>
      <c r="AA125" s="67">
        <v>0.02</v>
      </c>
      <c r="AB125" s="67">
        <v>0.11</v>
      </c>
      <c r="AC125" s="66">
        <v>0.9</v>
      </c>
      <c r="AD125" s="75">
        <v>2.01</v>
      </c>
      <c r="AE125" s="76">
        <v>0.02</v>
      </c>
      <c r="AF125" s="77">
        <v>2.07</v>
      </c>
      <c r="AG125" s="77">
        <v>-0.66</v>
      </c>
      <c r="AH125" s="82">
        <v>0.02</v>
      </c>
      <c r="AI125" s="80">
        <v>0.51</v>
      </c>
      <c r="AJ125" s="78">
        <v>0.65</v>
      </c>
      <c r="AK125" s="101">
        <v>5.03</v>
      </c>
      <c r="AL125" s="101">
        <v>1.98</v>
      </c>
      <c r="AM125" s="101">
        <v>0.65</v>
      </c>
      <c r="AN125" s="101">
        <v>6.36</v>
      </c>
      <c r="AO125" s="83">
        <v>14.92</v>
      </c>
      <c r="AP125" s="101">
        <v>8.55</v>
      </c>
      <c r="AQ125" s="110">
        <f>E125+F125</f>
        <v>3.97</v>
      </c>
      <c r="AR125" s="155">
        <f>AK125+AL125</f>
        <v>7.01</v>
      </c>
      <c r="AS125" s="110">
        <f>F125-G125</f>
        <v>0.7500000000000001</v>
      </c>
      <c r="AT125" s="120">
        <f>AL125/AK125</f>
        <v>0.39363817097415504</v>
      </c>
      <c r="AU125" s="131">
        <f>I125/H125</f>
        <v>0.4111111111111111</v>
      </c>
      <c r="AV125" s="161">
        <f>Q125/O125</f>
        <v>0.45425361155698235</v>
      </c>
    </row>
    <row r="126" spans="1:48" s="38" customFormat="1" ht="12">
      <c r="A126" s="17">
        <v>31</v>
      </c>
      <c r="B126" s="19" t="s">
        <v>40</v>
      </c>
      <c r="C126" s="34">
        <v>18.6</v>
      </c>
      <c r="D126" s="66">
        <v>1.08</v>
      </c>
      <c r="E126" s="65">
        <v>1.01</v>
      </c>
      <c r="F126" s="65">
        <v>0.1</v>
      </c>
      <c r="G126" s="65">
        <v>0.03</v>
      </c>
      <c r="H126" s="65">
        <v>1.08</v>
      </c>
      <c r="I126" s="70">
        <v>0.04</v>
      </c>
      <c r="J126" s="67">
        <v>0.28</v>
      </c>
      <c r="K126" s="67">
        <v>0.46</v>
      </c>
      <c r="L126" s="67">
        <v>0.19</v>
      </c>
      <c r="M126" s="67">
        <v>0.06</v>
      </c>
      <c r="N126" s="71">
        <v>0.06</v>
      </c>
      <c r="O126" s="146">
        <v>1296</v>
      </c>
      <c r="P126" s="147">
        <v>1276</v>
      </c>
      <c r="Q126" s="147">
        <v>20</v>
      </c>
      <c r="R126" s="136">
        <v>3.74</v>
      </c>
      <c r="S126" s="5">
        <v>0.29</v>
      </c>
      <c r="T126" s="5">
        <v>2.49</v>
      </c>
      <c r="U126" s="5">
        <v>0.7</v>
      </c>
      <c r="V126" s="5">
        <v>0.21</v>
      </c>
      <c r="W126" s="5">
        <v>0.06</v>
      </c>
      <c r="X126" s="136">
        <f>R126-D126</f>
        <v>2.66</v>
      </c>
      <c r="Y126" s="66">
        <v>33.48</v>
      </c>
      <c r="Z126" s="67">
        <v>18.87</v>
      </c>
      <c r="AA126" s="67">
        <v>3.58</v>
      </c>
      <c r="AB126" s="67">
        <v>11.03</v>
      </c>
      <c r="AC126" s="66">
        <v>4.33</v>
      </c>
      <c r="AD126" s="75">
        <v>2.38</v>
      </c>
      <c r="AE126" s="76">
        <v>-0.53</v>
      </c>
      <c r="AF126" s="77">
        <v>0.59</v>
      </c>
      <c r="AG126" s="77">
        <v>-0.7</v>
      </c>
      <c r="AH126" s="82">
        <v>0.02</v>
      </c>
      <c r="AI126" s="80">
        <v>0.41</v>
      </c>
      <c r="AJ126" s="78">
        <v>0.53</v>
      </c>
      <c r="AK126" s="101">
        <v>18.86</v>
      </c>
      <c r="AL126" s="101">
        <v>1.86</v>
      </c>
      <c r="AM126" s="101">
        <v>0.6</v>
      </c>
      <c r="AN126" s="101">
        <v>20.12</v>
      </c>
      <c r="AO126" s="83">
        <v>69.66</v>
      </c>
      <c r="AP126" s="101">
        <v>49.54</v>
      </c>
      <c r="AQ126" s="110">
        <f>E126+F126</f>
        <v>1.11</v>
      </c>
      <c r="AR126" s="155">
        <f>AK126+AL126</f>
        <v>20.72</v>
      </c>
      <c r="AS126" s="110">
        <f>F126-G126</f>
        <v>0.07</v>
      </c>
      <c r="AT126" s="120">
        <f>AL126/AK126</f>
        <v>0.09862142099681867</v>
      </c>
      <c r="AU126" s="131">
        <f>I126/H126</f>
        <v>0.037037037037037035</v>
      </c>
      <c r="AV126" s="161">
        <f>Q126/O126</f>
        <v>0.015432098765432098</v>
      </c>
    </row>
    <row r="127" spans="1:48" s="38" customFormat="1" ht="12">
      <c r="A127" s="17">
        <v>92</v>
      </c>
      <c r="B127" s="19" t="s">
        <v>111</v>
      </c>
      <c r="C127" s="34">
        <v>2.6</v>
      </c>
      <c r="D127" s="66">
        <v>3.5</v>
      </c>
      <c r="E127" s="65">
        <v>3.29</v>
      </c>
      <c r="F127" s="65">
        <v>0.43</v>
      </c>
      <c r="G127" s="65">
        <v>0.22</v>
      </c>
      <c r="H127" s="65">
        <v>3.5</v>
      </c>
      <c r="I127" s="70">
        <v>1.22</v>
      </c>
      <c r="J127" s="67">
        <v>0.21</v>
      </c>
      <c r="K127" s="67">
        <v>1.91</v>
      </c>
      <c r="L127" s="67">
        <v>0.12</v>
      </c>
      <c r="M127" s="67">
        <v>0</v>
      </c>
      <c r="N127" s="71">
        <v>0.03</v>
      </c>
      <c r="O127" s="146" t="s">
        <v>13</v>
      </c>
      <c r="P127" s="147" t="s">
        <v>13</v>
      </c>
      <c r="Q127" s="147" t="s">
        <v>13</v>
      </c>
      <c r="R127" s="136">
        <v>14.65</v>
      </c>
      <c r="S127" s="67">
        <v>0.25</v>
      </c>
      <c r="T127" s="67">
        <v>11.12</v>
      </c>
      <c r="U127" s="67">
        <v>3.25</v>
      </c>
      <c r="V127" s="67">
        <v>0</v>
      </c>
      <c r="W127" s="67">
        <v>0.03</v>
      </c>
      <c r="X127" s="136">
        <f>R127-D127</f>
        <v>11.15</v>
      </c>
      <c r="Y127" s="66" t="s">
        <v>13</v>
      </c>
      <c r="Z127" s="67" t="s">
        <v>13</v>
      </c>
      <c r="AA127" s="67" t="s">
        <v>13</v>
      </c>
      <c r="AB127" s="67" t="s">
        <v>13</v>
      </c>
      <c r="AC127" s="66" t="s">
        <v>13</v>
      </c>
      <c r="AD127" s="75">
        <v>1.69</v>
      </c>
      <c r="AE127" s="76">
        <v>-0.36</v>
      </c>
      <c r="AF127" s="77">
        <v>0.73</v>
      </c>
      <c r="AG127" s="77">
        <v>-0.67</v>
      </c>
      <c r="AH127" s="82">
        <v>-0.11</v>
      </c>
      <c r="AI127" s="80" t="s">
        <v>13</v>
      </c>
      <c r="AJ127" s="78">
        <v>0.7</v>
      </c>
      <c r="AK127" s="102">
        <v>8.7</v>
      </c>
      <c r="AL127" s="102">
        <v>1.14</v>
      </c>
      <c r="AM127" s="102">
        <v>0.59</v>
      </c>
      <c r="AN127" s="102">
        <v>9.25</v>
      </c>
      <c r="AO127" s="106">
        <v>38.75</v>
      </c>
      <c r="AP127" s="103">
        <v>29.5</v>
      </c>
      <c r="AQ127" s="110">
        <f>E127+F127</f>
        <v>3.72</v>
      </c>
      <c r="AR127" s="155">
        <f>AK127+AL127</f>
        <v>9.84</v>
      </c>
      <c r="AS127" s="110">
        <f>F127-G127</f>
        <v>0.21</v>
      </c>
      <c r="AT127" s="120">
        <f>AL127/AK127</f>
        <v>0.1310344827586207</v>
      </c>
      <c r="AU127" s="131">
        <f>I127/H127</f>
        <v>0.3485714285714286</v>
      </c>
      <c r="AV127" s="180"/>
    </row>
    <row r="128" spans="1:48" s="38" customFormat="1" ht="12">
      <c r="A128" s="17">
        <v>16</v>
      </c>
      <c r="B128" s="19" t="s">
        <v>25</v>
      </c>
      <c r="C128" s="34">
        <v>4</v>
      </c>
      <c r="D128" s="66">
        <v>0.54</v>
      </c>
      <c r="E128" s="65">
        <v>0.56</v>
      </c>
      <c r="F128" s="65">
        <v>0.12</v>
      </c>
      <c r="G128" s="65">
        <v>0.14</v>
      </c>
      <c r="H128" s="65">
        <v>0.54</v>
      </c>
      <c r="I128" s="70">
        <v>0.07</v>
      </c>
      <c r="J128" s="67">
        <v>0.24</v>
      </c>
      <c r="K128" s="67">
        <v>0.03</v>
      </c>
      <c r="L128" s="67">
        <v>0.11</v>
      </c>
      <c r="M128" s="67">
        <v>0.04</v>
      </c>
      <c r="N128" s="71">
        <v>0.05</v>
      </c>
      <c r="O128" s="146" t="s">
        <v>13</v>
      </c>
      <c r="P128" s="147" t="s">
        <v>13</v>
      </c>
      <c r="Q128" s="147" t="s">
        <v>13</v>
      </c>
      <c r="R128" s="136">
        <v>13.89</v>
      </c>
      <c r="S128" s="5">
        <v>0.23</v>
      </c>
      <c r="T128" s="5">
        <v>7.48</v>
      </c>
      <c r="U128" s="5">
        <v>5.66</v>
      </c>
      <c r="V128" s="5">
        <v>0.46</v>
      </c>
      <c r="W128" s="5">
        <v>0.05</v>
      </c>
      <c r="X128" s="136">
        <f>R128-D128</f>
        <v>13.350000000000001</v>
      </c>
      <c r="Y128" s="66">
        <v>37.29</v>
      </c>
      <c r="Z128" s="67">
        <v>36.92</v>
      </c>
      <c r="AA128" s="67">
        <v>0.03</v>
      </c>
      <c r="AB128" s="67">
        <v>0.34</v>
      </c>
      <c r="AC128" s="66">
        <v>0.03</v>
      </c>
      <c r="AD128" s="75">
        <v>2.89</v>
      </c>
      <c r="AE128" s="76">
        <v>-0.42</v>
      </c>
      <c r="AF128" s="77">
        <v>1.27</v>
      </c>
      <c r="AG128" s="77">
        <v>-0.75</v>
      </c>
      <c r="AH128" s="82">
        <v>-0.03</v>
      </c>
      <c r="AI128" s="80">
        <v>0.48</v>
      </c>
      <c r="AJ128" s="78">
        <v>0.55</v>
      </c>
      <c r="AK128" s="101">
        <v>2.25</v>
      </c>
      <c r="AL128" s="101">
        <v>0.46</v>
      </c>
      <c r="AM128" s="101">
        <v>0.54</v>
      </c>
      <c r="AN128" s="101">
        <v>2.17</v>
      </c>
      <c r="AO128" s="83">
        <v>55.53</v>
      </c>
      <c r="AP128" s="101">
        <v>53.36</v>
      </c>
      <c r="AQ128" s="110">
        <f>E128+F128</f>
        <v>0.68</v>
      </c>
      <c r="AR128" s="155">
        <f>AK128+AL128</f>
        <v>2.71</v>
      </c>
      <c r="AS128" s="110">
        <f>F128-G128</f>
        <v>-0.020000000000000018</v>
      </c>
      <c r="AT128" s="120">
        <f>AL128/AK128</f>
        <v>0.20444444444444446</v>
      </c>
      <c r="AU128" s="131">
        <f>I128/H128</f>
        <v>0.12962962962962962</v>
      </c>
      <c r="AV128" s="161"/>
    </row>
    <row r="129" spans="1:48" s="38" customFormat="1" ht="12">
      <c r="A129" s="17">
        <v>161</v>
      </c>
      <c r="B129" s="19" t="s">
        <v>175</v>
      </c>
      <c r="C129" s="34">
        <v>3.1</v>
      </c>
      <c r="D129" s="66">
        <v>2.23</v>
      </c>
      <c r="E129" s="65">
        <v>1.24</v>
      </c>
      <c r="F129" s="65">
        <v>1.14</v>
      </c>
      <c r="G129" s="65">
        <v>0.15</v>
      </c>
      <c r="H129" s="65">
        <v>2.23</v>
      </c>
      <c r="I129" s="70">
        <v>1.11</v>
      </c>
      <c r="J129" s="67">
        <v>0.74</v>
      </c>
      <c r="K129" s="67">
        <v>0.21</v>
      </c>
      <c r="L129" s="67">
        <v>0.06</v>
      </c>
      <c r="M129" s="67">
        <v>0.01</v>
      </c>
      <c r="N129" s="71">
        <v>0.1</v>
      </c>
      <c r="O129" s="146">
        <v>1228</v>
      </c>
      <c r="P129" s="147">
        <v>880</v>
      </c>
      <c r="Q129" s="147">
        <v>348</v>
      </c>
      <c r="R129" s="136">
        <v>1.2</v>
      </c>
      <c r="S129" s="67">
        <v>0.65</v>
      </c>
      <c r="T129" s="67">
        <v>0.2</v>
      </c>
      <c r="U129" s="67">
        <v>0.16</v>
      </c>
      <c r="V129" s="67">
        <v>0.09</v>
      </c>
      <c r="W129" s="5">
        <v>0.1</v>
      </c>
      <c r="X129" s="136">
        <f>R129-D129</f>
        <v>-1.03</v>
      </c>
      <c r="Y129" s="66">
        <v>3.51</v>
      </c>
      <c r="Z129" s="67">
        <v>2.13</v>
      </c>
      <c r="AA129" s="67">
        <v>0.36</v>
      </c>
      <c r="AB129" s="67">
        <v>1.02</v>
      </c>
      <c r="AC129" s="66">
        <v>3.31</v>
      </c>
      <c r="AD129" s="75">
        <v>0.88</v>
      </c>
      <c r="AE129" s="76">
        <v>0.07</v>
      </c>
      <c r="AF129" s="77">
        <v>1.02</v>
      </c>
      <c r="AG129" s="77">
        <v>-0.28</v>
      </c>
      <c r="AH129" s="82">
        <v>0.36</v>
      </c>
      <c r="AI129" s="80" t="s">
        <v>13</v>
      </c>
      <c r="AJ129" s="78">
        <v>0.8</v>
      </c>
      <c r="AK129" s="102">
        <v>3.89</v>
      </c>
      <c r="AL129" s="102">
        <v>3.57</v>
      </c>
      <c r="AM129" s="102">
        <v>0.48</v>
      </c>
      <c r="AN129" s="102">
        <v>6.98</v>
      </c>
      <c r="AO129" s="105">
        <v>3.75</v>
      </c>
      <c r="AP129" s="102">
        <v>-3.24</v>
      </c>
      <c r="AQ129" s="110">
        <f>E129+F129</f>
        <v>2.38</v>
      </c>
      <c r="AR129" s="155">
        <f>AK129+AL129</f>
        <v>7.46</v>
      </c>
      <c r="AS129" s="110">
        <f>F129-G129</f>
        <v>0.9899999999999999</v>
      </c>
      <c r="AT129" s="120">
        <f>AL129/AK129</f>
        <v>0.9177377892030848</v>
      </c>
      <c r="AU129" s="131">
        <f>I129/H129</f>
        <v>0.49775784753363234</v>
      </c>
      <c r="AV129" s="180">
        <f>Q129/O129</f>
        <v>0.28338762214983715</v>
      </c>
    </row>
    <row r="130" spans="1:48" s="38" customFormat="1" ht="12">
      <c r="A130" s="17">
        <v>56</v>
      </c>
      <c r="B130" s="19" t="s">
        <v>77</v>
      </c>
      <c r="C130" s="34">
        <v>3</v>
      </c>
      <c r="D130" s="66">
        <v>1.44</v>
      </c>
      <c r="E130" s="65">
        <v>0.99</v>
      </c>
      <c r="F130" s="65">
        <v>0.6</v>
      </c>
      <c r="G130" s="65">
        <v>0.15</v>
      </c>
      <c r="H130" s="65">
        <v>1.44</v>
      </c>
      <c r="I130" s="70">
        <v>0.6</v>
      </c>
      <c r="J130" s="67">
        <v>0.53</v>
      </c>
      <c r="K130" s="67">
        <v>0.21</v>
      </c>
      <c r="L130" s="67">
        <v>0.03</v>
      </c>
      <c r="M130" s="67">
        <v>0</v>
      </c>
      <c r="N130" s="71">
        <v>0.07</v>
      </c>
      <c r="O130" s="146">
        <v>898</v>
      </c>
      <c r="P130" s="147">
        <v>689</v>
      </c>
      <c r="Q130" s="147">
        <v>209</v>
      </c>
      <c r="R130" s="136">
        <v>0.82</v>
      </c>
      <c r="S130" s="5">
        <v>0.44</v>
      </c>
      <c r="T130" s="5">
        <v>0.21</v>
      </c>
      <c r="U130" s="5">
        <v>0.07</v>
      </c>
      <c r="V130" s="5">
        <v>0.02</v>
      </c>
      <c r="W130" s="5">
        <v>0.07</v>
      </c>
      <c r="X130" s="136">
        <f>R130-D130</f>
        <v>-0.62</v>
      </c>
      <c r="Y130" s="66">
        <v>3.37</v>
      </c>
      <c r="Z130" s="67">
        <v>0.43</v>
      </c>
      <c r="AA130" s="67">
        <v>0.78</v>
      </c>
      <c r="AB130" s="67">
        <v>2.16</v>
      </c>
      <c r="AC130" s="66">
        <v>27.92</v>
      </c>
      <c r="AD130" s="75" t="s">
        <v>13</v>
      </c>
      <c r="AE130" s="76" t="s">
        <v>13</v>
      </c>
      <c r="AF130" s="77" t="s">
        <v>13</v>
      </c>
      <c r="AG130" s="77" t="s">
        <v>13</v>
      </c>
      <c r="AH130" s="82" t="s">
        <v>13</v>
      </c>
      <c r="AI130" s="80" t="s">
        <v>13</v>
      </c>
      <c r="AJ130" s="78">
        <v>0.78</v>
      </c>
      <c r="AK130" s="102">
        <v>2.98</v>
      </c>
      <c r="AL130" s="102">
        <v>1.82</v>
      </c>
      <c r="AM130" s="102">
        <v>0.46</v>
      </c>
      <c r="AN130" s="102">
        <v>4.34</v>
      </c>
      <c r="AO130" s="105">
        <v>2.46</v>
      </c>
      <c r="AP130" s="102">
        <v>-1.88</v>
      </c>
      <c r="AQ130" s="110">
        <f>E130+F130</f>
        <v>1.5899999999999999</v>
      </c>
      <c r="AR130" s="155">
        <f>AK130+AL130</f>
        <v>4.8</v>
      </c>
      <c r="AS130" s="110">
        <f>F130-G130</f>
        <v>0.44999999999999996</v>
      </c>
      <c r="AT130" s="120">
        <f>AL130/AK130</f>
        <v>0.610738255033557</v>
      </c>
      <c r="AU130" s="131">
        <f>I130/H130</f>
        <v>0.4166666666666667</v>
      </c>
      <c r="AV130" s="161">
        <f>Q130/O130</f>
        <v>0.23273942093541203</v>
      </c>
    </row>
    <row r="131" spans="1:48" s="38" customFormat="1" ht="12">
      <c r="A131" s="17">
        <v>29</v>
      </c>
      <c r="B131" s="19" t="s">
        <v>38</v>
      </c>
      <c r="C131" s="34">
        <v>3.3</v>
      </c>
      <c r="D131" s="66">
        <v>0.86</v>
      </c>
      <c r="E131" s="65">
        <v>0.92</v>
      </c>
      <c r="F131" s="65">
        <v>0.09</v>
      </c>
      <c r="G131" s="65">
        <v>0.14</v>
      </c>
      <c r="H131" s="65">
        <v>0.86</v>
      </c>
      <c r="I131" s="70">
        <v>0</v>
      </c>
      <c r="J131" s="67">
        <v>0.26</v>
      </c>
      <c r="K131" s="67">
        <v>0.01</v>
      </c>
      <c r="L131" s="67">
        <v>0.52</v>
      </c>
      <c r="M131" s="67">
        <v>0.03</v>
      </c>
      <c r="N131" s="71">
        <v>0.05</v>
      </c>
      <c r="O131" s="146">
        <v>1382</v>
      </c>
      <c r="P131" s="147">
        <v>1310</v>
      </c>
      <c r="Q131" s="147">
        <v>73</v>
      </c>
      <c r="R131" s="136">
        <v>2.5</v>
      </c>
      <c r="S131" s="5">
        <v>0.23</v>
      </c>
      <c r="T131" s="5">
        <v>0.86</v>
      </c>
      <c r="U131" s="5">
        <v>0.97</v>
      </c>
      <c r="V131" s="5">
        <v>0.39</v>
      </c>
      <c r="W131" s="5">
        <v>0.05</v>
      </c>
      <c r="X131" s="136">
        <f>R131-D131</f>
        <v>1.6400000000000001</v>
      </c>
      <c r="Y131" s="66">
        <v>4.27</v>
      </c>
      <c r="Z131" s="67">
        <v>4.16</v>
      </c>
      <c r="AA131" s="67">
        <v>0.02</v>
      </c>
      <c r="AB131" s="67">
        <v>0.09</v>
      </c>
      <c r="AC131" s="66">
        <v>0.05</v>
      </c>
      <c r="AD131" s="75">
        <v>2.04</v>
      </c>
      <c r="AE131" s="76">
        <v>-0.32</v>
      </c>
      <c r="AF131" s="77">
        <v>1.08</v>
      </c>
      <c r="AG131" s="77">
        <v>-0.71</v>
      </c>
      <c r="AH131" s="82">
        <v>-0.12</v>
      </c>
      <c r="AI131" s="80" t="s">
        <v>13</v>
      </c>
      <c r="AJ131" s="78" t="s">
        <v>13</v>
      </c>
      <c r="AK131" s="101">
        <v>3.02</v>
      </c>
      <c r="AL131" s="101">
        <v>0.28</v>
      </c>
      <c r="AM131" s="101">
        <v>0.46</v>
      </c>
      <c r="AN131" s="101">
        <v>2.84</v>
      </c>
      <c r="AO131" s="83">
        <v>8.2</v>
      </c>
      <c r="AP131" s="101">
        <v>5.36</v>
      </c>
      <c r="AQ131" s="110">
        <f>E131+F131</f>
        <v>1.01</v>
      </c>
      <c r="AR131" s="155">
        <f>AK131+AL131</f>
        <v>3.3</v>
      </c>
      <c r="AS131" s="110">
        <f>F131-G131</f>
        <v>-0.05000000000000002</v>
      </c>
      <c r="AT131" s="120">
        <f>AL131/AK131</f>
        <v>0.09271523178807947</v>
      </c>
      <c r="AU131" s="131">
        <f>I131/H131</f>
        <v>0</v>
      </c>
      <c r="AV131" s="161">
        <f>Q131/O131</f>
        <v>0.052821997105643996</v>
      </c>
    </row>
    <row r="132" spans="1:48" s="38" customFormat="1" ht="12">
      <c r="A132" s="17">
        <v>74</v>
      </c>
      <c r="B132" s="19" t="s">
        <v>93</v>
      </c>
      <c r="C132" s="34">
        <v>4.8</v>
      </c>
      <c r="D132" s="66">
        <v>3.86</v>
      </c>
      <c r="E132" s="65">
        <v>3.92</v>
      </c>
      <c r="F132" s="65">
        <v>0.02</v>
      </c>
      <c r="G132" s="65">
        <v>0.08</v>
      </c>
      <c r="H132" s="65">
        <v>3.86</v>
      </c>
      <c r="I132" s="70">
        <v>2.46</v>
      </c>
      <c r="J132" s="67">
        <v>1.08</v>
      </c>
      <c r="K132" s="67">
        <v>0.17</v>
      </c>
      <c r="L132" s="67">
        <v>0</v>
      </c>
      <c r="M132" s="67">
        <v>0.01</v>
      </c>
      <c r="N132" s="71">
        <v>0.14</v>
      </c>
      <c r="O132" s="146">
        <v>1728</v>
      </c>
      <c r="P132" s="147">
        <v>1692</v>
      </c>
      <c r="Q132" s="147">
        <v>36</v>
      </c>
      <c r="R132" s="136">
        <v>3.68</v>
      </c>
      <c r="S132" s="5">
        <v>1.18</v>
      </c>
      <c r="T132" s="5">
        <v>2.22</v>
      </c>
      <c r="U132" s="5">
        <v>0</v>
      </c>
      <c r="V132" s="5">
        <v>0.15</v>
      </c>
      <c r="W132" s="5">
        <v>0.14</v>
      </c>
      <c r="X132" s="136">
        <f>R132-D132</f>
        <v>-0.17999999999999972</v>
      </c>
      <c r="Y132" s="66">
        <v>25.64</v>
      </c>
      <c r="Z132" s="67">
        <v>1.05</v>
      </c>
      <c r="AA132" s="67">
        <v>8.41</v>
      </c>
      <c r="AB132" s="67">
        <v>16.17</v>
      </c>
      <c r="AC132" s="66">
        <v>99.46</v>
      </c>
      <c r="AD132" s="75" t="s">
        <v>13</v>
      </c>
      <c r="AE132" s="76" t="s">
        <v>13</v>
      </c>
      <c r="AF132" s="77" t="s">
        <v>13</v>
      </c>
      <c r="AG132" s="77" t="s">
        <v>13</v>
      </c>
      <c r="AH132" s="82" t="s">
        <v>13</v>
      </c>
      <c r="AI132" s="80" t="s">
        <v>13</v>
      </c>
      <c r="AJ132" s="78">
        <v>0.71</v>
      </c>
      <c r="AK132" s="102">
        <v>18.96</v>
      </c>
      <c r="AL132" s="102">
        <v>0.1</v>
      </c>
      <c r="AM132" s="102">
        <v>0.39</v>
      </c>
      <c r="AN132" s="102">
        <v>18.66</v>
      </c>
      <c r="AO132" s="105">
        <v>17.8</v>
      </c>
      <c r="AP132" s="102">
        <v>-0.86</v>
      </c>
      <c r="AQ132" s="110">
        <f>E132+F132</f>
        <v>3.94</v>
      </c>
      <c r="AR132" s="155">
        <f>AK132+AL132</f>
        <v>19.060000000000002</v>
      </c>
      <c r="AS132" s="110">
        <f>F132-G132</f>
        <v>-0.06</v>
      </c>
      <c r="AT132" s="120">
        <f>AL132/AK132</f>
        <v>0.005274261603375527</v>
      </c>
      <c r="AU132" s="131">
        <f>I132/H132</f>
        <v>0.6373056994818653</v>
      </c>
      <c r="AV132" s="180">
        <f>Q132/O132</f>
        <v>0.020833333333333332</v>
      </c>
    </row>
    <row r="133" spans="1:48" s="38" customFormat="1" ht="12">
      <c r="A133" s="17">
        <v>113</v>
      </c>
      <c r="B133" s="19" t="s">
        <v>129</v>
      </c>
      <c r="C133" s="34">
        <v>8.9</v>
      </c>
      <c r="D133" s="66">
        <v>1.49</v>
      </c>
      <c r="E133" s="65">
        <v>1.23</v>
      </c>
      <c r="F133" s="65">
        <v>0.3</v>
      </c>
      <c r="G133" s="65">
        <v>0.04</v>
      </c>
      <c r="H133" s="65">
        <v>1.49</v>
      </c>
      <c r="I133" s="70">
        <v>0.54</v>
      </c>
      <c r="J133" s="67">
        <v>0.46</v>
      </c>
      <c r="K133" s="67">
        <v>0.33</v>
      </c>
      <c r="L133" s="67">
        <v>0.08</v>
      </c>
      <c r="M133" s="67">
        <v>0.02</v>
      </c>
      <c r="N133" s="71">
        <v>0.05</v>
      </c>
      <c r="O133" s="146">
        <v>980</v>
      </c>
      <c r="P133" s="147">
        <v>924</v>
      </c>
      <c r="Q133" s="147">
        <v>56</v>
      </c>
      <c r="R133" s="136">
        <v>0.8</v>
      </c>
      <c r="S133" s="52">
        <v>0.31</v>
      </c>
      <c r="T133" s="52">
        <v>0.33</v>
      </c>
      <c r="U133" s="52">
        <v>0.09</v>
      </c>
      <c r="V133" s="52">
        <v>0.02</v>
      </c>
      <c r="W133" s="52">
        <v>0.05</v>
      </c>
      <c r="X133" s="136">
        <f>R133-D133</f>
        <v>-0.69</v>
      </c>
      <c r="Y133" s="66">
        <v>12.71</v>
      </c>
      <c r="Z133" s="67">
        <v>9.45</v>
      </c>
      <c r="AA133" s="67">
        <v>0.55</v>
      </c>
      <c r="AB133" s="67">
        <v>2.7</v>
      </c>
      <c r="AC133" s="66">
        <v>15.48</v>
      </c>
      <c r="AD133" s="75">
        <v>1.66</v>
      </c>
      <c r="AE133" s="76">
        <v>0.33</v>
      </c>
      <c r="AF133" s="77">
        <v>2.53</v>
      </c>
      <c r="AG133" s="77">
        <v>-0.61</v>
      </c>
      <c r="AH133" s="82">
        <v>0.04</v>
      </c>
      <c r="AI133" s="80">
        <v>0.63</v>
      </c>
      <c r="AJ133" s="78">
        <v>0.78</v>
      </c>
      <c r="AK133" s="102">
        <v>10.93</v>
      </c>
      <c r="AL133" s="102">
        <v>2.66</v>
      </c>
      <c r="AM133" s="102">
        <v>0.36</v>
      </c>
      <c r="AN133" s="102">
        <v>13.23</v>
      </c>
      <c r="AO133" s="105">
        <v>7.13</v>
      </c>
      <c r="AP133" s="102">
        <v>-6.11</v>
      </c>
      <c r="AQ133" s="110">
        <f>E133+F133</f>
        <v>1.53</v>
      </c>
      <c r="AR133" s="155">
        <f>AK133+AL133</f>
        <v>13.59</v>
      </c>
      <c r="AS133" s="110">
        <f>F133-G133</f>
        <v>0.26</v>
      </c>
      <c r="AT133" s="120">
        <f>AL133/AK133</f>
        <v>0.2433668801463861</v>
      </c>
      <c r="AU133" s="131">
        <f>I133/H133</f>
        <v>0.36241610738255037</v>
      </c>
      <c r="AV133" s="180">
        <f>Q133/O133</f>
        <v>0.05714285714285714</v>
      </c>
    </row>
    <row r="134" spans="1:48" s="38" customFormat="1" ht="12">
      <c r="A134" s="17">
        <v>55</v>
      </c>
      <c r="B134" s="19" t="s">
        <v>76</v>
      </c>
      <c r="C134" s="34">
        <v>29.9</v>
      </c>
      <c r="D134" s="66">
        <v>0.48</v>
      </c>
      <c r="E134" s="65">
        <v>0.45</v>
      </c>
      <c r="F134" s="65">
        <v>0.04</v>
      </c>
      <c r="G134" s="65">
        <v>0.01</v>
      </c>
      <c r="H134" s="65">
        <v>0.48</v>
      </c>
      <c r="I134" s="70">
        <v>0</v>
      </c>
      <c r="J134" s="67">
        <v>0.27</v>
      </c>
      <c r="K134" s="67">
        <v>0.1</v>
      </c>
      <c r="L134" s="67">
        <v>0.05</v>
      </c>
      <c r="M134" s="67">
        <v>0</v>
      </c>
      <c r="N134" s="71">
        <v>0.06</v>
      </c>
      <c r="O134" s="146">
        <v>660</v>
      </c>
      <c r="P134" s="147">
        <v>642</v>
      </c>
      <c r="Q134" s="147">
        <v>18</v>
      </c>
      <c r="R134" s="136">
        <v>0.73</v>
      </c>
      <c r="S134" s="5">
        <v>0.44</v>
      </c>
      <c r="T134" s="5">
        <v>0.22</v>
      </c>
      <c r="U134" s="5">
        <v>0.01</v>
      </c>
      <c r="V134" s="5">
        <v>0</v>
      </c>
      <c r="W134" s="5">
        <v>0.06</v>
      </c>
      <c r="X134" s="136">
        <f>R134-D134</f>
        <v>0.25</v>
      </c>
      <c r="Y134" s="66">
        <v>31.16</v>
      </c>
      <c r="Z134" s="67">
        <v>7.97</v>
      </c>
      <c r="AA134" s="67">
        <v>8.68</v>
      </c>
      <c r="AB134" s="67">
        <v>14.5</v>
      </c>
      <c r="AC134" s="66">
        <v>35.67</v>
      </c>
      <c r="AD134" s="75">
        <v>1.93</v>
      </c>
      <c r="AE134" s="76">
        <v>-0.69</v>
      </c>
      <c r="AF134" s="77">
        <v>-0.1</v>
      </c>
      <c r="AG134" s="77">
        <v>-0.7</v>
      </c>
      <c r="AH134" s="82">
        <v>-0.11</v>
      </c>
      <c r="AI134" s="80" t="s">
        <v>13</v>
      </c>
      <c r="AJ134" s="78" t="s">
        <v>13</v>
      </c>
      <c r="AK134" s="102">
        <v>13.36</v>
      </c>
      <c r="AL134" s="102">
        <v>1.21</v>
      </c>
      <c r="AM134" s="102">
        <v>0.33</v>
      </c>
      <c r="AN134" s="102">
        <v>14.25</v>
      </c>
      <c r="AO134" s="105">
        <v>21.75</v>
      </c>
      <c r="AP134" s="102">
        <v>7.49</v>
      </c>
      <c r="AQ134" s="110">
        <f>E134+F134</f>
        <v>0.49</v>
      </c>
      <c r="AR134" s="155">
        <f>AK134+AL134</f>
        <v>14.57</v>
      </c>
      <c r="AS134" s="110">
        <f>F134-G134</f>
        <v>0.03</v>
      </c>
      <c r="AT134" s="120">
        <f>AL134/AK134</f>
        <v>0.09056886227544911</v>
      </c>
      <c r="AU134" s="131">
        <f>I134/H134</f>
        <v>0</v>
      </c>
      <c r="AV134" s="161">
        <f>Q134/O134</f>
        <v>0.02727272727272727</v>
      </c>
    </row>
    <row r="135" spans="1:48" s="38" customFormat="1" ht="12">
      <c r="A135" s="17">
        <v>72</v>
      </c>
      <c r="B135" s="19" t="s">
        <v>91</v>
      </c>
      <c r="C135" s="34">
        <v>6.5</v>
      </c>
      <c r="D135" s="66">
        <v>0.7</v>
      </c>
      <c r="E135" s="65">
        <v>0.73</v>
      </c>
      <c r="F135" s="65">
        <v>0.03</v>
      </c>
      <c r="G135" s="65">
        <v>0.05</v>
      </c>
      <c r="H135" s="65">
        <v>0.7</v>
      </c>
      <c r="I135" s="70">
        <v>0.25</v>
      </c>
      <c r="J135" s="67">
        <v>0.3</v>
      </c>
      <c r="K135" s="67">
        <v>0.08</v>
      </c>
      <c r="L135" s="67">
        <v>0.01</v>
      </c>
      <c r="M135" s="67">
        <v>0</v>
      </c>
      <c r="N135" s="71">
        <v>0.06</v>
      </c>
      <c r="O135" s="146" t="s">
        <v>13</v>
      </c>
      <c r="P135" s="147" t="s">
        <v>13</v>
      </c>
      <c r="Q135" s="147" t="s">
        <v>13</v>
      </c>
      <c r="R135" s="136">
        <v>0.56</v>
      </c>
      <c r="S135" s="5">
        <v>0.31</v>
      </c>
      <c r="T135" s="5">
        <v>0.16</v>
      </c>
      <c r="U135" s="5">
        <v>0.01</v>
      </c>
      <c r="V135" s="5">
        <v>0.02</v>
      </c>
      <c r="W135" s="5">
        <v>0.06</v>
      </c>
      <c r="X135" s="136">
        <f>R135-D135</f>
        <v>-0.1399999999999999</v>
      </c>
      <c r="Y135" s="66" t="s">
        <v>13</v>
      </c>
      <c r="Z135" s="67" t="s">
        <v>13</v>
      </c>
      <c r="AA135" s="67" t="s">
        <v>13</v>
      </c>
      <c r="AB135" s="67" t="s">
        <v>13</v>
      </c>
      <c r="AC135" s="66" t="s">
        <v>13</v>
      </c>
      <c r="AD135" s="75" t="s">
        <v>13</v>
      </c>
      <c r="AE135" s="76" t="s">
        <v>13</v>
      </c>
      <c r="AF135" s="77" t="s">
        <v>13</v>
      </c>
      <c r="AG135" s="77" t="s">
        <v>13</v>
      </c>
      <c r="AH135" s="82" t="s">
        <v>13</v>
      </c>
      <c r="AI135" s="80" t="s">
        <v>13</v>
      </c>
      <c r="AJ135" s="78">
        <v>0.67</v>
      </c>
      <c r="AK135" s="102">
        <v>4.72</v>
      </c>
      <c r="AL135" s="102">
        <v>0.19</v>
      </c>
      <c r="AM135" s="102">
        <v>0.33</v>
      </c>
      <c r="AN135" s="102">
        <v>4.58</v>
      </c>
      <c r="AO135" s="105">
        <v>3.61</v>
      </c>
      <c r="AP135" s="102">
        <v>-0.97</v>
      </c>
      <c r="AQ135" s="110">
        <f>E135+F135</f>
        <v>0.76</v>
      </c>
      <c r="AR135" s="155">
        <f>AK135+AL135</f>
        <v>4.91</v>
      </c>
      <c r="AS135" s="110">
        <f>F135-G135</f>
        <v>-0.020000000000000004</v>
      </c>
      <c r="AT135" s="120">
        <f>AL135/AK135</f>
        <v>0.0402542372881356</v>
      </c>
      <c r="AU135" s="131">
        <f>I135/H135</f>
        <v>0.35714285714285715</v>
      </c>
      <c r="AV135" s="180"/>
    </row>
    <row r="136" spans="1:48" s="38" customFormat="1" ht="12">
      <c r="A136" s="17">
        <v>26</v>
      </c>
      <c r="B136" s="19" t="s">
        <v>35</v>
      </c>
      <c r="C136" s="34">
        <v>1.6</v>
      </c>
      <c r="D136" s="66">
        <v>0.9</v>
      </c>
      <c r="E136" s="65">
        <v>1.05</v>
      </c>
      <c r="F136" s="65">
        <v>0.04</v>
      </c>
      <c r="G136" s="65">
        <v>0.19</v>
      </c>
      <c r="H136" s="65">
        <v>0.9</v>
      </c>
      <c r="I136" s="70">
        <v>0</v>
      </c>
      <c r="J136" s="67">
        <v>0.39</v>
      </c>
      <c r="K136" s="67">
        <v>0.31</v>
      </c>
      <c r="L136" s="67">
        <v>0.14</v>
      </c>
      <c r="M136" s="67">
        <v>0</v>
      </c>
      <c r="N136" s="71">
        <v>0.06</v>
      </c>
      <c r="O136" s="146" t="s">
        <v>13</v>
      </c>
      <c r="P136" s="147" t="s">
        <v>13</v>
      </c>
      <c r="Q136" s="147" t="s">
        <v>13</v>
      </c>
      <c r="R136" s="136">
        <v>3.41</v>
      </c>
      <c r="S136" s="5">
        <v>0.53</v>
      </c>
      <c r="T136" s="5">
        <v>0.5</v>
      </c>
      <c r="U136" s="5">
        <v>0.26</v>
      </c>
      <c r="V136" s="5">
        <v>2.06</v>
      </c>
      <c r="W136" s="5">
        <v>0.06</v>
      </c>
      <c r="X136" s="136">
        <f>R136-D136</f>
        <v>2.5100000000000002</v>
      </c>
      <c r="Y136" s="66" t="s">
        <v>13</v>
      </c>
      <c r="Z136" s="67" t="s">
        <v>13</v>
      </c>
      <c r="AA136" s="67" t="s">
        <v>13</v>
      </c>
      <c r="AB136" s="67" t="s">
        <v>13</v>
      </c>
      <c r="AC136" s="66" t="s">
        <v>13</v>
      </c>
      <c r="AD136" s="75">
        <v>1.85</v>
      </c>
      <c r="AE136" s="76">
        <v>-0.27</v>
      </c>
      <c r="AF136" s="77">
        <v>1.08</v>
      </c>
      <c r="AG136" s="77">
        <v>-0.63</v>
      </c>
      <c r="AH136" s="82">
        <v>0.07</v>
      </c>
      <c r="AI136" s="80">
        <v>0.27</v>
      </c>
      <c r="AJ136" s="78">
        <v>0.37</v>
      </c>
      <c r="AK136" s="101">
        <v>1.66</v>
      </c>
      <c r="AL136" s="101">
        <v>0.07</v>
      </c>
      <c r="AM136" s="101">
        <v>0.3</v>
      </c>
      <c r="AN136" s="101">
        <v>1.43</v>
      </c>
      <c r="AO136" s="83">
        <v>5.41</v>
      </c>
      <c r="AP136" s="101">
        <v>3.98</v>
      </c>
      <c r="AQ136" s="110">
        <f>E136+F136</f>
        <v>1.09</v>
      </c>
      <c r="AR136" s="155">
        <f>AK136+AL136</f>
        <v>1.73</v>
      </c>
      <c r="AS136" s="110">
        <f>F136-G136</f>
        <v>-0.15</v>
      </c>
      <c r="AT136" s="120">
        <f>AL136/AK136</f>
        <v>0.042168674698795185</v>
      </c>
      <c r="AU136" s="131">
        <f>I136/H136</f>
        <v>0</v>
      </c>
      <c r="AV136" s="161"/>
    </row>
    <row r="137" spans="1:48" s="38" customFormat="1" ht="12">
      <c r="A137" s="17">
        <v>90</v>
      </c>
      <c r="B137" s="19" t="s">
        <v>108</v>
      </c>
      <c r="C137" s="34">
        <v>5.9</v>
      </c>
      <c r="D137" s="66">
        <v>1.06</v>
      </c>
      <c r="E137" s="65">
        <v>1.09</v>
      </c>
      <c r="F137" s="65">
        <v>0.01</v>
      </c>
      <c r="G137" s="65">
        <v>0.05</v>
      </c>
      <c r="H137" s="65">
        <v>1.06</v>
      </c>
      <c r="I137" s="70">
        <v>0</v>
      </c>
      <c r="J137" s="67">
        <v>0.48</v>
      </c>
      <c r="K137" s="67">
        <v>0.14</v>
      </c>
      <c r="L137" s="67">
        <v>0.33</v>
      </c>
      <c r="M137" s="67">
        <v>0.01</v>
      </c>
      <c r="N137" s="71">
        <v>0.1</v>
      </c>
      <c r="O137" s="146">
        <v>1465</v>
      </c>
      <c r="P137" s="147">
        <v>1425</v>
      </c>
      <c r="Q137" s="147">
        <v>39</v>
      </c>
      <c r="R137" s="136">
        <v>2.34</v>
      </c>
      <c r="S137" s="67">
        <v>0.39</v>
      </c>
      <c r="T137" s="67">
        <v>1.25</v>
      </c>
      <c r="U137" s="67">
        <v>0.55</v>
      </c>
      <c r="V137" s="67">
        <v>0.04</v>
      </c>
      <c r="W137" s="67">
        <v>0.1</v>
      </c>
      <c r="X137" s="136">
        <f>R137-D137</f>
        <v>1.2799999999999998</v>
      </c>
      <c r="Y137" s="66">
        <v>9.55</v>
      </c>
      <c r="Z137" s="67">
        <v>6.67</v>
      </c>
      <c r="AA137" s="67">
        <v>0.79</v>
      </c>
      <c r="AB137" s="67">
        <v>2.09</v>
      </c>
      <c r="AC137" s="66">
        <v>0.86</v>
      </c>
      <c r="AD137" s="75">
        <v>1.66</v>
      </c>
      <c r="AE137" s="76">
        <v>-0.37</v>
      </c>
      <c r="AF137" s="77">
        <v>0.67</v>
      </c>
      <c r="AG137" s="77">
        <v>-0.56</v>
      </c>
      <c r="AH137" s="82">
        <v>0.18</v>
      </c>
      <c r="AI137" s="80" t="s">
        <v>13</v>
      </c>
      <c r="AJ137" s="78">
        <v>0.6</v>
      </c>
      <c r="AK137" s="102">
        <v>6.48</v>
      </c>
      <c r="AL137" s="102">
        <v>0.07</v>
      </c>
      <c r="AM137" s="102">
        <v>0.29</v>
      </c>
      <c r="AN137" s="102">
        <v>6.26</v>
      </c>
      <c r="AO137" s="106">
        <v>13.84</v>
      </c>
      <c r="AP137" s="103">
        <v>7.58</v>
      </c>
      <c r="AQ137" s="110">
        <f>E137+F137</f>
        <v>1.1</v>
      </c>
      <c r="AR137" s="155">
        <f>AK137+AL137</f>
        <v>6.550000000000001</v>
      </c>
      <c r="AS137" s="110">
        <f>F137-G137</f>
        <v>-0.04</v>
      </c>
      <c r="AT137" s="120">
        <f>AL137/AK137</f>
        <v>0.01080246913580247</v>
      </c>
      <c r="AU137" s="131">
        <f>I137/H137</f>
        <v>0</v>
      </c>
      <c r="AV137" s="180">
        <f>Q137/O137</f>
        <v>0.026621160409556314</v>
      </c>
    </row>
    <row r="138" spans="1:48" s="38" customFormat="1" ht="12">
      <c r="A138" s="17">
        <v>14</v>
      </c>
      <c r="B138" s="19" t="s">
        <v>23</v>
      </c>
      <c r="C138" s="34">
        <v>4</v>
      </c>
      <c r="D138" s="66">
        <v>1.58</v>
      </c>
      <c r="E138" s="65">
        <v>1.6</v>
      </c>
      <c r="F138" s="65">
        <v>0.04</v>
      </c>
      <c r="G138" s="65">
        <v>0.06</v>
      </c>
      <c r="H138" s="65">
        <v>1.58</v>
      </c>
      <c r="I138" s="70">
        <v>0.02</v>
      </c>
      <c r="J138" s="67">
        <v>0.38</v>
      </c>
      <c r="K138" s="67">
        <v>0.88</v>
      </c>
      <c r="L138" s="67">
        <v>0.22</v>
      </c>
      <c r="M138" s="67">
        <v>0.01</v>
      </c>
      <c r="N138" s="71">
        <v>0.07</v>
      </c>
      <c r="O138" s="146">
        <v>1083</v>
      </c>
      <c r="P138" s="147">
        <v>1070</v>
      </c>
      <c r="Q138" s="147">
        <v>14</v>
      </c>
      <c r="R138" s="136">
        <v>9.37</v>
      </c>
      <c r="S138" s="5">
        <v>0.72</v>
      </c>
      <c r="T138" s="5">
        <v>2.91</v>
      </c>
      <c r="U138" s="5">
        <v>5.68</v>
      </c>
      <c r="V138" s="5">
        <v>0</v>
      </c>
      <c r="W138" s="5">
        <v>0.07</v>
      </c>
      <c r="X138" s="136">
        <f>R138-D138</f>
        <v>7.789999999999999</v>
      </c>
      <c r="Y138" s="66">
        <v>4.59</v>
      </c>
      <c r="Z138" s="67">
        <v>4.57</v>
      </c>
      <c r="AA138" s="67">
        <v>0</v>
      </c>
      <c r="AB138" s="67">
        <v>0.02</v>
      </c>
      <c r="AC138" s="66">
        <v>0.01</v>
      </c>
      <c r="AD138" s="75">
        <v>1.59</v>
      </c>
      <c r="AE138" s="76">
        <v>0.15</v>
      </c>
      <c r="AF138" s="77">
        <v>1.98</v>
      </c>
      <c r="AG138" s="77">
        <v>-0.63</v>
      </c>
      <c r="AH138" s="82">
        <v>-0.03</v>
      </c>
      <c r="AI138" s="80">
        <v>0.35</v>
      </c>
      <c r="AJ138" s="78">
        <v>0.38</v>
      </c>
      <c r="AK138" s="101">
        <v>6.47</v>
      </c>
      <c r="AL138" s="101">
        <v>0.16</v>
      </c>
      <c r="AM138" s="101">
        <v>0.24</v>
      </c>
      <c r="AN138" s="101">
        <v>6.4</v>
      </c>
      <c r="AO138" s="83">
        <v>37.85</v>
      </c>
      <c r="AP138" s="101">
        <v>31.45</v>
      </c>
      <c r="AQ138" s="110">
        <f>E138+F138</f>
        <v>1.6400000000000001</v>
      </c>
      <c r="AR138" s="155">
        <f>AK138+AL138</f>
        <v>6.63</v>
      </c>
      <c r="AS138" s="110">
        <f>F138-G138</f>
        <v>-0.019999999999999997</v>
      </c>
      <c r="AT138" s="120">
        <f>AL138/AK138</f>
        <v>0.024729520865533233</v>
      </c>
      <c r="AU138" s="131">
        <f>I138/H138</f>
        <v>0.012658227848101266</v>
      </c>
      <c r="AV138" s="161">
        <f>Q138/O138</f>
        <v>0.012927054478301015</v>
      </c>
    </row>
    <row r="139" spans="1:48" s="38" customFormat="1" ht="12">
      <c r="A139" s="17">
        <v>25</v>
      </c>
      <c r="B139" s="19" t="s">
        <v>34</v>
      </c>
      <c r="C139" s="34">
        <v>9.4</v>
      </c>
      <c r="D139" s="66">
        <v>1.27</v>
      </c>
      <c r="E139" s="65">
        <v>1.26</v>
      </c>
      <c r="F139" s="65">
        <v>0.04</v>
      </c>
      <c r="G139" s="65">
        <v>0.02</v>
      </c>
      <c r="H139" s="65">
        <v>1.27</v>
      </c>
      <c r="I139" s="70">
        <v>0</v>
      </c>
      <c r="J139" s="67">
        <v>0.45</v>
      </c>
      <c r="K139" s="67">
        <v>0.32</v>
      </c>
      <c r="L139" s="67">
        <v>0.42</v>
      </c>
      <c r="M139" s="67">
        <v>0.03</v>
      </c>
      <c r="N139" s="71">
        <v>0.05</v>
      </c>
      <c r="O139" s="146" t="s">
        <v>13</v>
      </c>
      <c r="P139" s="147" t="s">
        <v>13</v>
      </c>
      <c r="Q139" s="147" t="s">
        <v>13</v>
      </c>
      <c r="R139" s="136">
        <v>3.03</v>
      </c>
      <c r="S139" s="5">
        <v>0.28</v>
      </c>
      <c r="T139" s="5">
        <v>1.55</v>
      </c>
      <c r="U139" s="5">
        <v>0.58</v>
      </c>
      <c r="V139" s="5">
        <v>0.57</v>
      </c>
      <c r="W139" s="5">
        <v>0.05</v>
      </c>
      <c r="X139" s="136">
        <f>R139-D139</f>
        <v>1.7599999999999998</v>
      </c>
      <c r="Y139" s="66" t="s">
        <v>13</v>
      </c>
      <c r="Z139" s="67" t="s">
        <v>13</v>
      </c>
      <c r="AA139" s="67" t="s">
        <v>13</v>
      </c>
      <c r="AB139" s="67" t="s">
        <v>13</v>
      </c>
      <c r="AC139" s="66" t="s">
        <v>13</v>
      </c>
      <c r="AD139" s="75">
        <v>1.84</v>
      </c>
      <c r="AE139" s="76">
        <v>-0.41</v>
      </c>
      <c r="AF139" s="77">
        <v>0.67</v>
      </c>
      <c r="AG139" s="77">
        <v>-0.65</v>
      </c>
      <c r="AH139" s="82">
        <v>0.01</v>
      </c>
      <c r="AI139" s="80" t="s">
        <v>13</v>
      </c>
      <c r="AJ139" s="78">
        <v>0.46</v>
      </c>
      <c r="AK139" s="101">
        <v>11.82</v>
      </c>
      <c r="AL139" s="101">
        <v>0.35</v>
      </c>
      <c r="AM139" s="101">
        <v>0.22</v>
      </c>
      <c r="AN139" s="101">
        <v>11.95</v>
      </c>
      <c r="AO139" s="83">
        <v>28.53</v>
      </c>
      <c r="AP139" s="101">
        <v>16.57</v>
      </c>
      <c r="AQ139" s="110">
        <f>E139+F139</f>
        <v>1.3</v>
      </c>
      <c r="AR139" s="155">
        <f>AK139+AL139</f>
        <v>12.17</v>
      </c>
      <c r="AS139" s="110">
        <f>F139-G139</f>
        <v>0.02</v>
      </c>
      <c r="AT139" s="120">
        <f>AL139/AK139</f>
        <v>0.029610829103214886</v>
      </c>
      <c r="AU139" s="131">
        <f>I139/H139</f>
        <v>0</v>
      </c>
      <c r="AV139" s="161"/>
    </row>
    <row r="140" spans="1:48" s="38" customFormat="1" ht="12">
      <c r="A140" s="17">
        <v>88</v>
      </c>
      <c r="B140" s="19" t="s">
        <v>106</v>
      </c>
      <c r="C140" s="34">
        <v>22.5</v>
      </c>
      <c r="D140" s="66">
        <v>1.56</v>
      </c>
      <c r="E140" s="65">
        <v>1.5</v>
      </c>
      <c r="F140" s="65">
        <v>0.07</v>
      </c>
      <c r="G140" s="65">
        <v>0.01</v>
      </c>
      <c r="H140" s="65">
        <v>1.56</v>
      </c>
      <c r="I140" s="70">
        <v>0.94</v>
      </c>
      <c r="J140" s="67">
        <v>0.43</v>
      </c>
      <c r="K140" s="67">
        <v>0</v>
      </c>
      <c r="L140" s="67">
        <v>0.12</v>
      </c>
      <c r="M140" s="67">
        <v>0.02</v>
      </c>
      <c r="N140" s="71">
        <v>0.06</v>
      </c>
      <c r="O140" s="146">
        <v>845</v>
      </c>
      <c r="P140" s="147">
        <v>752</v>
      </c>
      <c r="Q140" s="147">
        <v>93</v>
      </c>
      <c r="R140" s="136">
        <v>0.64</v>
      </c>
      <c r="S140" s="67">
        <v>0.31</v>
      </c>
      <c r="T140" s="67">
        <v>0</v>
      </c>
      <c r="U140" s="67">
        <v>0.19</v>
      </c>
      <c r="V140" s="67">
        <v>0.08</v>
      </c>
      <c r="W140" s="67">
        <v>0.06</v>
      </c>
      <c r="X140" s="136">
        <f>R140-D140</f>
        <v>-0.92</v>
      </c>
      <c r="Y140" s="66">
        <v>20.22</v>
      </c>
      <c r="Z140" s="67">
        <v>11.31</v>
      </c>
      <c r="AA140" s="67">
        <v>1.49</v>
      </c>
      <c r="AB140" s="67">
        <v>7.42</v>
      </c>
      <c r="AC140" s="66">
        <v>11.54</v>
      </c>
      <c r="AD140" s="75">
        <v>0.93</v>
      </c>
      <c r="AE140" s="76">
        <v>0.17</v>
      </c>
      <c r="AF140" s="77">
        <v>1.26</v>
      </c>
      <c r="AG140" s="77">
        <v>-0.54</v>
      </c>
      <c r="AH140" s="82">
        <v>-0.11</v>
      </c>
      <c r="AI140" s="80" t="s">
        <v>13</v>
      </c>
      <c r="AJ140" s="78" t="s">
        <v>13</v>
      </c>
      <c r="AK140" s="102">
        <v>33.71</v>
      </c>
      <c r="AL140" s="102">
        <v>1.67</v>
      </c>
      <c r="AM140" s="102">
        <v>0.21</v>
      </c>
      <c r="AN140" s="102">
        <v>35.17</v>
      </c>
      <c r="AO140" s="106">
        <v>14.4</v>
      </c>
      <c r="AP140" s="103">
        <v>-20.77</v>
      </c>
      <c r="AQ140" s="110">
        <f>E140+F140</f>
        <v>1.57</v>
      </c>
      <c r="AR140" s="155">
        <f>AK140+AL140</f>
        <v>35.38</v>
      </c>
      <c r="AS140" s="110">
        <f>F140-G140</f>
        <v>0.060000000000000005</v>
      </c>
      <c r="AT140" s="120">
        <f>AL140/AK140</f>
        <v>0.04954019578760011</v>
      </c>
      <c r="AU140" s="131">
        <f>I140/H140</f>
        <v>0.6025641025641025</v>
      </c>
      <c r="AV140" s="180">
        <f>Q140/O140</f>
        <v>0.11005917159763313</v>
      </c>
    </row>
    <row r="141" spans="1:48" s="38" customFormat="1" ht="12">
      <c r="A141" s="17">
        <v>17</v>
      </c>
      <c r="B141" s="19" t="s">
        <v>26</v>
      </c>
      <c r="C141" s="34">
        <v>57.5</v>
      </c>
      <c r="D141" s="66">
        <v>0.61</v>
      </c>
      <c r="E141" s="65">
        <v>0.59</v>
      </c>
      <c r="F141" s="65">
        <v>0.02</v>
      </c>
      <c r="G141" s="65">
        <v>0</v>
      </c>
      <c r="H141" s="65">
        <v>0.61</v>
      </c>
      <c r="I141" s="70">
        <v>0.01</v>
      </c>
      <c r="J141" s="67">
        <v>0.18</v>
      </c>
      <c r="K141" s="67">
        <v>0</v>
      </c>
      <c r="L141" s="67">
        <v>0.41</v>
      </c>
      <c r="M141" s="67">
        <v>0.01</v>
      </c>
      <c r="N141" s="71">
        <v>0</v>
      </c>
      <c r="O141" s="146">
        <v>734</v>
      </c>
      <c r="P141" s="147">
        <v>725</v>
      </c>
      <c r="Q141" s="147">
        <v>9</v>
      </c>
      <c r="R141" s="136">
        <v>4.17</v>
      </c>
      <c r="S141" s="5">
        <v>0.17</v>
      </c>
      <c r="T141" s="5">
        <v>2.16</v>
      </c>
      <c r="U141" s="5">
        <v>1.78</v>
      </c>
      <c r="V141" s="5">
        <v>0.06</v>
      </c>
      <c r="W141" s="5">
        <v>0</v>
      </c>
      <c r="X141" s="136">
        <f>R141-D141</f>
        <v>3.56</v>
      </c>
      <c r="Y141" s="66" t="s">
        <v>13</v>
      </c>
      <c r="Z141" s="67" t="s">
        <v>13</v>
      </c>
      <c r="AA141" s="67" t="s">
        <v>13</v>
      </c>
      <c r="AB141" s="67" t="s">
        <v>13</v>
      </c>
      <c r="AC141" s="66" t="s">
        <v>13</v>
      </c>
      <c r="AD141" s="75">
        <v>2.63</v>
      </c>
      <c r="AE141" s="76">
        <v>-0.34</v>
      </c>
      <c r="AF141" s="77">
        <v>1.4</v>
      </c>
      <c r="AG141" s="77">
        <v>-0.76</v>
      </c>
      <c r="AH141" s="82">
        <v>-0.14</v>
      </c>
      <c r="AI141" s="80">
        <v>0.41</v>
      </c>
      <c r="AJ141" s="78">
        <v>0.41</v>
      </c>
      <c r="AK141" s="101">
        <v>34.12</v>
      </c>
      <c r="AL141" s="101">
        <v>1.29</v>
      </c>
      <c r="AM141" s="101">
        <v>0.21</v>
      </c>
      <c r="AN141" s="101">
        <v>35.21</v>
      </c>
      <c r="AO141" s="83">
        <v>239.91</v>
      </c>
      <c r="AP141" s="101">
        <v>204.71</v>
      </c>
      <c r="AQ141" s="110">
        <f>E141+F141</f>
        <v>0.61</v>
      </c>
      <c r="AR141" s="155">
        <f>AK141+AL141</f>
        <v>35.41</v>
      </c>
      <c r="AS141" s="110">
        <f>F141-G141</f>
        <v>0.02</v>
      </c>
      <c r="AT141" s="120">
        <f>AL141/AK141</f>
        <v>0.03780773739742087</v>
      </c>
      <c r="AU141" s="131">
        <f>I141/H141</f>
        <v>0.01639344262295082</v>
      </c>
      <c r="AV141" s="161">
        <f>Q141/O141</f>
        <v>0.01226158038147139</v>
      </c>
    </row>
    <row r="142" spans="1:48" s="38" customFormat="1" ht="12">
      <c r="A142" s="17">
        <v>94</v>
      </c>
      <c r="B142" s="19" t="s">
        <v>113</v>
      </c>
      <c r="C142" s="34">
        <v>27.1</v>
      </c>
      <c r="D142" s="66">
        <v>0.76</v>
      </c>
      <c r="E142" s="65">
        <v>0.74</v>
      </c>
      <c r="F142" s="65">
        <v>0.03</v>
      </c>
      <c r="G142" s="65">
        <v>0.01</v>
      </c>
      <c r="H142" s="65">
        <v>0.76</v>
      </c>
      <c r="I142" s="70">
        <v>0.03</v>
      </c>
      <c r="J142" s="67">
        <v>0.4</v>
      </c>
      <c r="K142" s="67">
        <v>0.12</v>
      </c>
      <c r="L142" s="67">
        <v>0.17</v>
      </c>
      <c r="M142" s="67">
        <v>0</v>
      </c>
      <c r="N142" s="71">
        <v>0.04</v>
      </c>
      <c r="O142" s="146">
        <v>849</v>
      </c>
      <c r="P142" s="147">
        <v>819</v>
      </c>
      <c r="Q142" s="147">
        <v>30</v>
      </c>
      <c r="R142" s="136">
        <v>0.37</v>
      </c>
      <c r="S142" s="67">
        <v>0.17</v>
      </c>
      <c r="T142" s="67">
        <v>0.11</v>
      </c>
      <c r="U142" s="67">
        <v>0.04</v>
      </c>
      <c r="V142" s="67">
        <v>0.01</v>
      </c>
      <c r="W142" s="67">
        <v>0.04</v>
      </c>
      <c r="X142" s="136">
        <f>R142-D142</f>
        <v>-0.39</v>
      </c>
      <c r="Y142" s="66">
        <v>26.21</v>
      </c>
      <c r="Z142" s="67">
        <v>16.08</v>
      </c>
      <c r="AA142" s="67">
        <v>2.45</v>
      </c>
      <c r="AB142" s="67">
        <v>7.67</v>
      </c>
      <c r="AC142" s="66">
        <v>4.82</v>
      </c>
      <c r="AD142" s="75">
        <v>1.65</v>
      </c>
      <c r="AE142" s="76">
        <v>-0.39</v>
      </c>
      <c r="AF142" s="77">
        <v>0.63</v>
      </c>
      <c r="AG142" s="77">
        <v>-0.62</v>
      </c>
      <c r="AH142" s="82">
        <v>0.01</v>
      </c>
      <c r="AI142" s="80">
        <v>0.3</v>
      </c>
      <c r="AJ142" s="78">
        <v>0.53</v>
      </c>
      <c r="AK142" s="102">
        <v>20.12</v>
      </c>
      <c r="AL142" s="102">
        <v>0.75</v>
      </c>
      <c r="AM142" s="102">
        <v>0.18</v>
      </c>
      <c r="AN142" s="102">
        <v>20.69</v>
      </c>
      <c r="AO142" s="106">
        <v>10.03</v>
      </c>
      <c r="AP142" s="103">
        <v>-10.66</v>
      </c>
      <c r="AQ142" s="110">
        <f>E142+F142</f>
        <v>0.77</v>
      </c>
      <c r="AR142" s="155">
        <f>AK142+AL142</f>
        <v>20.87</v>
      </c>
      <c r="AS142" s="110">
        <f>F142-G142</f>
        <v>0.019999999999999997</v>
      </c>
      <c r="AT142" s="120">
        <f>AL142/AK142</f>
        <v>0.037276341948310136</v>
      </c>
      <c r="AU142" s="131">
        <f>I142/H142</f>
        <v>0.039473684210526314</v>
      </c>
      <c r="AV142" s="180">
        <f>Q142/O142</f>
        <v>0.0353356890459364</v>
      </c>
    </row>
    <row r="143" spans="1:48" s="38" customFormat="1" ht="12">
      <c r="A143" s="17">
        <v>11</v>
      </c>
      <c r="B143" s="19" t="s">
        <v>21</v>
      </c>
      <c r="C143" s="34">
        <v>7.5</v>
      </c>
      <c r="D143" s="66">
        <v>0.84</v>
      </c>
      <c r="E143" s="65">
        <v>0.77</v>
      </c>
      <c r="F143" s="65">
        <v>0.08</v>
      </c>
      <c r="G143" s="65">
        <v>0.02</v>
      </c>
      <c r="H143" s="65">
        <v>0.84</v>
      </c>
      <c r="I143" s="70">
        <v>0.07</v>
      </c>
      <c r="J143" s="67">
        <v>0.3</v>
      </c>
      <c r="K143" s="67">
        <v>0.05</v>
      </c>
      <c r="L143" s="67">
        <v>0.37</v>
      </c>
      <c r="M143" s="67">
        <v>0.01</v>
      </c>
      <c r="N143" s="71">
        <v>0.04</v>
      </c>
      <c r="O143" s="146">
        <v>1062</v>
      </c>
      <c r="P143" s="147">
        <v>1042</v>
      </c>
      <c r="Q143" s="147">
        <v>20</v>
      </c>
      <c r="R143" s="136">
        <v>0.69</v>
      </c>
      <c r="S143" s="5">
        <v>0.29</v>
      </c>
      <c r="T143" s="5">
        <v>0.33</v>
      </c>
      <c r="U143" s="5">
        <v>0.01</v>
      </c>
      <c r="V143" s="5">
        <v>0.01</v>
      </c>
      <c r="W143" s="5">
        <v>0.04</v>
      </c>
      <c r="X143" s="136">
        <f>R143-D143</f>
        <v>-0.15000000000000002</v>
      </c>
      <c r="Y143" s="66">
        <v>7.48</v>
      </c>
      <c r="Z143" s="67">
        <v>7.25</v>
      </c>
      <c r="AA143" s="67">
        <v>0.06</v>
      </c>
      <c r="AB143" s="67">
        <v>0.17</v>
      </c>
      <c r="AC143" s="66">
        <v>6.42</v>
      </c>
      <c r="AD143" s="75">
        <v>1.52</v>
      </c>
      <c r="AE143" s="76">
        <v>-0.45</v>
      </c>
      <c r="AF143" s="77">
        <v>0.38</v>
      </c>
      <c r="AG143" s="77">
        <v>-0.57</v>
      </c>
      <c r="AH143" s="82">
        <v>0.07</v>
      </c>
      <c r="AI143" s="80">
        <v>0.29</v>
      </c>
      <c r="AJ143" s="78">
        <v>0.41</v>
      </c>
      <c r="AK143" s="101">
        <v>5.83</v>
      </c>
      <c r="AL143" s="101">
        <v>0.6</v>
      </c>
      <c r="AM143" s="101">
        <v>0.12</v>
      </c>
      <c r="AN143" s="101">
        <v>6.31</v>
      </c>
      <c r="AO143" s="83">
        <v>5.18</v>
      </c>
      <c r="AP143" s="101">
        <v>-1.13</v>
      </c>
      <c r="AQ143" s="110">
        <f>E143+F143</f>
        <v>0.85</v>
      </c>
      <c r="AR143" s="155">
        <f>AK143+AL143</f>
        <v>6.43</v>
      </c>
      <c r="AS143" s="110">
        <f>F143-G143</f>
        <v>0.06</v>
      </c>
      <c r="AT143" s="120">
        <f>AL143/AK143</f>
        <v>0.10291595197255574</v>
      </c>
      <c r="AU143" s="131">
        <f>I143/H143</f>
        <v>0.08333333333333334</v>
      </c>
      <c r="AV143" s="161">
        <f>Q143/O143</f>
        <v>0.018832391713747645</v>
      </c>
    </row>
    <row r="144" spans="1:48" s="38" customFormat="1" ht="12">
      <c r="A144" s="17">
        <v>41</v>
      </c>
      <c r="B144" s="19" t="s">
        <v>50</v>
      </c>
      <c r="C144" s="34">
        <v>9</v>
      </c>
      <c r="D144" s="66">
        <v>0.79</v>
      </c>
      <c r="E144" s="65">
        <v>0.77</v>
      </c>
      <c r="F144" s="65">
        <v>0.04</v>
      </c>
      <c r="G144" s="65">
        <v>0.01</v>
      </c>
      <c r="H144" s="65">
        <v>0.79</v>
      </c>
      <c r="I144" s="70">
        <v>0.03</v>
      </c>
      <c r="J144" s="67">
        <v>0.44</v>
      </c>
      <c r="K144" s="67">
        <v>0.09</v>
      </c>
      <c r="L144" s="67">
        <v>0.2</v>
      </c>
      <c r="M144" s="67">
        <v>0</v>
      </c>
      <c r="N144" s="71">
        <v>0.03</v>
      </c>
      <c r="O144" s="146">
        <v>1107</v>
      </c>
      <c r="P144" s="147">
        <v>1072</v>
      </c>
      <c r="Q144" s="147">
        <v>35</v>
      </c>
      <c r="R144" s="136">
        <v>0.47</v>
      </c>
      <c r="S144" s="5">
        <v>0.33</v>
      </c>
      <c r="T144" s="5">
        <v>0.09</v>
      </c>
      <c r="U144" s="5">
        <v>0.02</v>
      </c>
      <c r="V144" s="5">
        <v>0.01</v>
      </c>
      <c r="W144" s="5">
        <v>0.03</v>
      </c>
      <c r="X144" s="136">
        <f>R144-D144</f>
        <v>-0.32000000000000006</v>
      </c>
      <c r="Y144" s="66">
        <v>8.39</v>
      </c>
      <c r="Z144" s="67">
        <v>8.31</v>
      </c>
      <c r="AA144" s="67">
        <v>0.01</v>
      </c>
      <c r="AB144" s="67">
        <v>0.07</v>
      </c>
      <c r="AC144" s="66">
        <v>1.41</v>
      </c>
      <c r="AD144" s="75">
        <v>2.06</v>
      </c>
      <c r="AE144" s="76">
        <v>-0.36</v>
      </c>
      <c r="AF144" s="77">
        <v>0.98</v>
      </c>
      <c r="AG144" s="77">
        <v>-0.59</v>
      </c>
      <c r="AH144" s="82">
        <v>0.27</v>
      </c>
      <c r="AI144" s="80">
        <v>0.34</v>
      </c>
      <c r="AJ144" s="78">
        <v>0.45</v>
      </c>
      <c r="AK144" s="102">
        <v>6.96</v>
      </c>
      <c r="AL144" s="102">
        <v>0.33</v>
      </c>
      <c r="AM144" s="102">
        <v>0.12</v>
      </c>
      <c r="AN144" s="102">
        <v>7.17</v>
      </c>
      <c r="AO144" s="105">
        <v>4.29</v>
      </c>
      <c r="AP144" s="102">
        <v>-2.88</v>
      </c>
      <c r="AQ144" s="110">
        <f>E144+F144</f>
        <v>0.81</v>
      </c>
      <c r="AR144" s="155">
        <f>AK144+AL144</f>
        <v>7.29</v>
      </c>
      <c r="AS144" s="110">
        <f>F144-G144</f>
        <v>0.03</v>
      </c>
      <c r="AT144" s="120">
        <f>AL144/AK144</f>
        <v>0.04741379310344828</v>
      </c>
      <c r="AU144" s="131">
        <f>I144/H144</f>
        <v>0.03797468354430379</v>
      </c>
      <c r="AV144" s="161">
        <f>Q144/O144</f>
        <v>0.031616982836495035</v>
      </c>
    </row>
    <row r="145" spans="1:48" s="38" customFormat="1" ht="12.75" customHeight="1">
      <c r="A145" s="17">
        <v>15</v>
      </c>
      <c r="B145" s="19" t="s">
        <v>24</v>
      </c>
      <c r="C145" s="34">
        <v>9.7</v>
      </c>
      <c r="D145" s="66">
        <v>1.7</v>
      </c>
      <c r="E145" s="65">
        <v>1.7</v>
      </c>
      <c r="F145" s="65">
        <v>0.02</v>
      </c>
      <c r="G145" s="65">
        <v>0.01</v>
      </c>
      <c r="H145" s="65">
        <v>1.7</v>
      </c>
      <c r="I145" s="70">
        <v>0</v>
      </c>
      <c r="J145" s="67">
        <v>0.71</v>
      </c>
      <c r="K145" s="67">
        <v>0.66</v>
      </c>
      <c r="L145" s="67">
        <v>0.25</v>
      </c>
      <c r="M145" s="67">
        <v>0.01</v>
      </c>
      <c r="N145" s="71">
        <v>0.08</v>
      </c>
      <c r="O145" s="146">
        <v>1979</v>
      </c>
      <c r="P145" s="147">
        <v>1967</v>
      </c>
      <c r="Q145" s="147">
        <v>11</v>
      </c>
      <c r="R145" s="136">
        <v>2.98</v>
      </c>
      <c r="S145" s="5">
        <v>0.62</v>
      </c>
      <c r="T145" s="5">
        <v>1.93</v>
      </c>
      <c r="U145" s="5">
        <v>0.25</v>
      </c>
      <c r="V145" s="5">
        <v>0.1</v>
      </c>
      <c r="W145" s="5">
        <v>0.08</v>
      </c>
      <c r="X145" s="136">
        <f>R145-D145</f>
        <v>1.28</v>
      </c>
      <c r="Y145" s="66">
        <v>17.02</v>
      </c>
      <c r="Z145" s="67">
        <v>16.8</v>
      </c>
      <c r="AA145" s="67">
        <v>0.07</v>
      </c>
      <c r="AB145" s="67">
        <v>0.16</v>
      </c>
      <c r="AC145" s="66">
        <v>0.53</v>
      </c>
      <c r="AD145" s="75">
        <v>2.11</v>
      </c>
      <c r="AE145" s="76">
        <v>-0.44</v>
      </c>
      <c r="AF145" s="77">
        <v>0.74</v>
      </c>
      <c r="AG145" s="77">
        <v>-0.66</v>
      </c>
      <c r="AH145" s="82">
        <v>0.05</v>
      </c>
      <c r="AI145" s="80">
        <v>0.3</v>
      </c>
      <c r="AJ145" s="78">
        <v>0.39</v>
      </c>
      <c r="AK145" s="101">
        <v>16.55</v>
      </c>
      <c r="AL145" s="101">
        <v>0.16</v>
      </c>
      <c r="AM145" s="101">
        <v>0.12</v>
      </c>
      <c r="AN145" s="101">
        <v>16.59</v>
      </c>
      <c r="AO145" s="83">
        <v>29.03</v>
      </c>
      <c r="AP145" s="101">
        <v>12.44</v>
      </c>
      <c r="AQ145" s="110">
        <f>E145+F145</f>
        <v>1.72</v>
      </c>
      <c r="AR145" s="155">
        <f>AK145+AL145</f>
        <v>16.71</v>
      </c>
      <c r="AS145" s="110">
        <f>F145-G145</f>
        <v>0.01</v>
      </c>
      <c r="AT145" s="120">
        <f>AL145/AK145</f>
        <v>0.009667673716012085</v>
      </c>
      <c r="AU145" s="131">
        <f>I145/H145</f>
        <v>0</v>
      </c>
      <c r="AV145" s="161">
        <f>Q145/O145</f>
        <v>0.0055583628094997475</v>
      </c>
    </row>
    <row r="146" spans="1:48" s="38" customFormat="1" ht="12">
      <c r="A146" s="17">
        <v>61</v>
      </c>
      <c r="B146" s="19" t="s">
        <v>81</v>
      </c>
      <c r="C146" s="34">
        <v>28.8</v>
      </c>
      <c r="D146" s="66">
        <v>1.33</v>
      </c>
      <c r="E146" s="65">
        <v>1.15</v>
      </c>
      <c r="F146" s="65">
        <v>0.19</v>
      </c>
      <c r="G146" s="65">
        <v>0</v>
      </c>
      <c r="H146" s="65">
        <v>1.33</v>
      </c>
      <c r="I146" s="70">
        <v>0.84</v>
      </c>
      <c r="J146" s="67">
        <v>0.42</v>
      </c>
      <c r="K146" s="67">
        <v>0.03</v>
      </c>
      <c r="L146" s="67">
        <v>0.01</v>
      </c>
      <c r="M146" s="67">
        <v>0</v>
      </c>
      <c r="N146" s="71">
        <v>0.03</v>
      </c>
      <c r="O146" s="146">
        <v>1342</v>
      </c>
      <c r="P146" s="147">
        <v>1182</v>
      </c>
      <c r="Q146" s="147">
        <v>160</v>
      </c>
      <c r="R146" s="136">
        <v>0.28</v>
      </c>
      <c r="S146" s="5">
        <v>0.21</v>
      </c>
      <c r="T146" s="5">
        <v>0.03</v>
      </c>
      <c r="U146" s="5">
        <v>0</v>
      </c>
      <c r="V146" s="5">
        <v>0.01</v>
      </c>
      <c r="W146" s="5">
        <v>0.03</v>
      </c>
      <c r="X146" s="136">
        <f>R146-D146</f>
        <v>-1.05</v>
      </c>
      <c r="Y146" s="66">
        <v>56.21</v>
      </c>
      <c r="Z146" s="67">
        <v>13.46</v>
      </c>
      <c r="AA146" s="67">
        <v>11.03</v>
      </c>
      <c r="AB146" s="67">
        <v>31.72</v>
      </c>
      <c r="AC146" s="66">
        <v>56.68</v>
      </c>
      <c r="AD146" s="75">
        <v>2.81</v>
      </c>
      <c r="AE146" s="76">
        <v>0</v>
      </c>
      <c r="AF146" s="77">
        <v>2.82</v>
      </c>
      <c r="AG146" s="77">
        <v>-0.8</v>
      </c>
      <c r="AH146" s="82">
        <v>-0.24</v>
      </c>
      <c r="AI146" s="80" t="s">
        <v>13</v>
      </c>
      <c r="AJ146" s="78" t="s">
        <v>13</v>
      </c>
      <c r="AK146" s="102">
        <v>33.07</v>
      </c>
      <c r="AL146" s="102">
        <v>5.46</v>
      </c>
      <c r="AM146" s="102">
        <v>0.09</v>
      </c>
      <c r="AN146" s="102">
        <v>38.44</v>
      </c>
      <c r="AO146" s="105">
        <v>7.98</v>
      </c>
      <c r="AP146" s="102">
        <v>-30.46</v>
      </c>
      <c r="AQ146" s="110">
        <f>E146+F146</f>
        <v>1.3399999999999999</v>
      </c>
      <c r="AR146" s="155">
        <f>AK146+AL146</f>
        <v>38.53</v>
      </c>
      <c r="AS146" s="110">
        <f>F146-G146</f>
        <v>0.19</v>
      </c>
      <c r="AT146" s="120">
        <f>AL146/AK146</f>
        <v>0.16510432416087087</v>
      </c>
      <c r="AU146" s="131">
        <f>I146/H146</f>
        <v>0.631578947368421</v>
      </c>
      <c r="AV146" s="161">
        <f>Q146/O146</f>
        <v>0.11922503725782414</v>
      </c>
    </row>
    <row r="147" spans="1:48" s="38" customFormat="1" ht="12">
      <c r="A147" s="17">
        <v>28</v>
      </c>
      <c r="B147" s="19" t="s">
        <v>37</v>
      </c>
      <c r="C147" s="34">
        <v>1.8</v>
      </c>
      <c r="D147" s="66">
        <v>1.08</v>
      </c>
      <c r="E147" s="65">
        <v>0.91</v>
      </c>
      <c r="F147" s="65">
        <v>0.22</v>
      </c>
      <c r="G147" s="65">
        <v>0.05</v>
      </c>
      <c r="H147" s="65">
        <v>1.08</v>
      </c>
      <c r="I147" s="70">
        <v>0.15</v>
      </c>
      <c r="J147" s="67">
        <v>0.09</v>
      </c>
      <c r="K147" s="67">
        <v>0.47</v>
      </c>
      <c r="L147" s="67">
        <v>0.35</v>
      </c>
      <c r="M147" s="67">
        <v>0</v>
      </c>
      <c r="N147" s="71">
        <v>0.02</v>
      </c>
      <c r="O147" s="146" t="s">
        <v>13</v>
      </c>
      <c r="P147" s="147" t="s">
        <v>13</v>
      </c>
      <c r="Q147" s="147" t="s">
        <v>13</v>
      </c>
      <c r="R147" s="136">
        <v>1.06</v>
      </c>
      <c r="S147" s="5">
        <v>0.1</v>
      </c>
      <c r="T147" s="5">
        <v>0.94</v>
      </c>
      <c r="U147" s="5">
        <v>0</v>
      </c>
      <c r="V147" s="5">
        <v>0</v>
      </c>
      <c r="W147" s="5">
        <v>0.02</v>
      </c>
      <c r="X147" s="136">
        <f>R147-D147</f>
        <v>-0.020000000000000018</v>
      </c>
      <c r="Y147" s="66" t="s">
        <v>13</v>
      </c>
      <c r="Z147" s="67" t="s">
        <v>13</v>
      </c>
      <c r="AA147" s="67" t="s">
        <v>13</v>
      </c>
      <c r="AB147" s="67" t="s">
        <v>13</v>
      </c>
      <c r="AC147" s="66" t="s">
        <v>13</v>
      </c>
      <c r="AD147" s="75">
        <v>1.07</v>
      </c>
      <c r="AE147" s="76">
        <v>-0.46</v>
      </c>
      <c r="AF147" s="77">
        <v>0.12</v>
      </c>
      <c r="AG147" s="77">
        <v>-0.61</v>
      </c>
      <c r="AH147" s="82">
        <v>-0.2</v>
      </c>
      <c r="AI147" s="80">
        <v>0.5</v>
      </c>
      <c r="AJ147" s="78">
        <v>0.55</v>
      </c>
      <c r="AK147" s="101">
        <v>1.63</v>
      </c>
      <c r="AL147" s="101">
        <v>0.4</v>
      </c>
      <c r="AM147" s="101">
        <v>0.09</v>
      </c>
      <c r="AN147" s="101">
        <v>1.93</v>
      </c>
      <c r="AO147" s="83">
        <v>1.9</v>
      </c>
      <c r="AP147" s="101">
        <v>-0.03</v>
      </c>
      <c r="AQ147" s="110">
        <f>E147+F147</f>
        <v>1.1300000000000001</v>
      </c>
      <c r="AR147" s="155">
        <f>AK147+AL147</f>
        <v>2.03</v>
      </c>
      <c r="AS147" s="110">
        <f>F147-G147</f>
        <v>0.16999999999999998</v>
      </c>
      <c r="AT147" s="120">
        <f>AL147/AK147</f>
        <v>0.245398773006135</v>
      </c>
      <c r="AU147" s="131">
        <f>I147/H147</f>
        <v>0.13888888888888887</v>
      </c>
      <c r="AV147" s="161"/>
    </row>
    <row r="148" spans="1:48" s="38" customFormat="1" ht="12">
      <c r="A148" s="17">
        <v>39</v>
      </c>
      <c r="B148" s="19" t="s">
        <v>48</v>
      </c>
      <c r="C148" s="34">
        <v>14</v>
      </c>
      <c r="D148" s="66">
        <v>1.64</v>
      </c>
      <c r="E148" s="65">
        <v>1.58</v>
      </c>
      <c r="F148" s="65">
        <v>0.06</v>
      </c>
      <c r="G148" s="65">
        <v>0.01</v>
      </c>
      <c r="H148" s="65">
        <v>1.64</v>
      </c>
      <c r="I148" s="70">
        <v>0.04</v>
      </c>
      <c r="J148" s="67">
        <v>1.19</v>
      </c>
      <c r="K148" s="67">
        <v>0.15</v>
      </c>
      <c r="L148" s="67">
        <v>0.21</v>
      </c>
      <c r="M148" s="67">
        <v>0.01</v>
      </c>
      <c r="N148" s="71">
        <v>0.04</v>
      </c>
      <c r="O148" s="146" t="s">
        <v>13</v>
      </c>
      <c r="P148" s="147" t="s">
        <v>13</v>
      </c>
      <c r="Q148" s="153" t="s">
        <v>13</v>
      </c>
      <c r="R148" s="136">
        <v>1.84</v>
      </c>
      <c r="S148" s="5">
        <v>1.11</v>
      </c>
      <c r="T148" s="5">
        <v>0.67</v>
      </c>
      <c r="U148" s="5">
        <v>0.01</v>
      </c>
      <c r="V148" s="5">
        <v>0</v>
      </c>
      <c r="W148" s="5">
        <v>0.04</v>
      </c>
      <c r="X148" s="136">
        <f>R148-D148</f>
        <v>0.20000000000000018</v>
      </c>
      <c r="Y148" s="66" t="s">
        <v>13</v>
      </c>
      <c r="Z148" s="67" t="s">
        <v>13</v>
      </c>
      <c r="AA148" s="67" t="s">
        <v>13</v>
      </c>
      <c r="AB148" s="67" t="s">
        <v>13</v>
      </c>
      <c r="AC148" s="66" t="s">
        <v>13</v>
      </c>
      <c r="AD148" s="75">
        <v>2.94</v>
      </c>
      <c r="AE148" s="76">
        <v>-0.46</v>
      </c>
      <c r="AF148" s="77">
        <v>1.15</v>
      </c>
      <c r="AG148" s="77">
        <v>-0.77</v>
      </c>
      <c r="AH148" s="82">
        <v>-0.08</v>
      </c>
      <c r="AI148" s="80">
        <v>0.25</v>
      </c>
      <c r="AJ148" s="78">
        <v>0.37</v>
      </c>
      <c r="AK148" s="102">
        <v>22.07</v>
      </c>
      <c r="AL148" s="102">
        <v>0.83</v>
      </c>
      <c r="AM148" s="102">
        <v>0.08</v>
      </c>
      <c r="AN148" s="102">
        <v>22.83</v>
      </c>
      <c r="AO148" s="105">
        <v>25.66</v>
      </c>
      <c r="AP148" s="102">
        <v>2.83</v>
      </c>
      <c r="AQ148" s="110">
        <f>E148+F148</f>
        <v>1.6400000000000001</v>
      </c>
      <c r="AR148" s="155">
        <f>AK148+AL148</f>
        <v>22.9</v>
      </c>
      <c r="AS148" s="110">
        <f>F148-G148</f>
        <v>0.049999999999999996</v>
      </c>
      <c r="AT148" s="120">
        <f>AL148/AK148</f>
        <v>0.037607612143180785</v>
      </c>
      <c r="AU148" s="131">
        <f>I148/H148</f>
        <v>0.024390243902439025</v>
      </c>
      <c r="AV148" s="161"/>
    </row>
    <row r="149" spans="1:48" s="38" customFormat="1" ht="12">
      <c r="A149" s="17">
        <v>43</v>
      </c>
      <c r="B149" s="19" t="s">
        <v>52</v>
      </c>
      <c r="C149" s="34">
        <v>5.5</v>
      </c>
      <c r="D149" s="66">
        <v>0.77</v>
      </c>
      <c r="E149" s="65">
        <v>0.76</v>
      </c>
      <c r="F149" s="65">
        <v>0.03</v>
      </c>
      <c r="G149" s="65">
        <v>0.01</v>
      </c>
      <c r="H149" s="65">
        <v>0.77</v>
      </c>
      <c r="I149" s="70">
        <v>0</v>
      </c>
      <c r="J149" s="67">
        <v>0.3</v>
      </c>
      <c r="K149" s="67">
        <v>0.02</v>
      </c>
      <c r="L149" s="67">
        <v>0.32</v>
      </c>
      <c r="M149" s="67">
        <v>0.1</v>
      </c>
      <c r="N149" s="71">
        <v>0.03</v>
      </c>
      <c r="O149" s="146">
        <v>896</v>
      </c>
      <c r="P149" s="147">
        <v>865</v>
      </c>
      <c r="Q149" s="147">
        <v>31</v>
      </c>
      <c r="R149" s="136">
        <v>1.01</v>
      </c>
      <c r="S149" s="5">
        <v>0.13</v>
      </c>
      <c r="T149" s="5">
        <v>0.49</v>
      </c>
      <c r="U149" s="5">
        <v>0.14</v>
      </c>
      <c r="V149" s="5">
        <v>0.21</v>
      </c>
      <c r="W149" s="5">
        <v>0.03</v>
      </c>
      <c r="X149" s="136">
        <f>R149-D149</f>
        <v>0.24</v>
      </c>
      <c r="Y149" s="66">
        <v>4.63</v>
      </c>
      <c r="Z149" s="67">
        <v>4.25</v>
      </c>
      <c r="AA149" s="67">
        <v>0.11</v>
      </c>
      <c r="AB149" s="67">
        <v>0.27</v>
      </c>
      <c r="AC149" s="66">
        <v>0.24</v>
      </c>
      <c r="AD149" s="75">
        <v>1.41</v>
      </c>
      <c r="AE149" s="76">
        <v>-0.35</v>
      </c>
      <c r="AF149" s="77">
        <v>0.56</v>
      </c>
      <c r="AG149" s="77">
        <v>-0.61</v>
      </c>
      <c r="AH149" s="82">
        <v>-0.06</v>
      </c>
      <c r="AI149" s="80" t="s">
        <v>13</v>
      </c>
      <c r="AJ149" s="78">
        <v>0.34</v>
      </c>
      <c r="AK149" s="102">
        <v>4.18</v>
      </c>
      <c r="AL149" s="102">
        <v>0.16</v>
      </c>
      <c r="AM149" s="102">
        <v>0.07</v>
      </c>
      <c r="AN149" s="102">
        <v>4.27</v>
      </c>
      <c r="AO149" s="105">
        <v>5.57</v>
      </c>
      <c r="AP149" s="102">
        <v>1.31</v>
      </c>
      <c r="AQ149" s="110">
        <f>E149+F149</f>
        <v>0.79</v>
      </c>
      <c r="AR149" s="155">
        <f>AK149+AL149</f>
        <v>4.34</v>
      </c>
      <c r="AS149" s="110">
        <f>F149-G149</f>
        <v>0.019999999999999997</v>
      </c>
      <c r="AT149" s="120">
        <f>AL149/AK149</f>
        <v>0.038277511961722493</v>
      </c>
      <c r="AU149" s="131">
        <f>I149/H149</f>
        <v>0</v>
      </c>
      <c r="AV149" s="161">
        <f>Q149/O149</f>
        <v>0.03459821428571429</v>
      </c>
    </row>
    <row r="150" spans="1:48" s="38" customFormat="1" ht="12">
      <c r="A150" s="17">
        <v>23</v>
      </c>
      <c r="B150" s="19" t="s">
        <v>32</v>
      </c>
      <c r="C150" s="34">
        <v>1.5</v>
      </c>
      <c r="D150" s="66">
        <v>1.2</v>
      </c>
      <c r="E150" s="65">
        <v>0.95</v>
      </c>
      <c r="F150" s="65">
        <v>0.29</v>
      </c>
      <c r="G150" s="65">
        <v>0.04</v>
      </c>
      <c r="H150" s="65">
        <v>1.2</v>
      </c>
      <c r="I150" s="70">
        <v>0.07</v>
      </c>
      <c r="J150" s="67">
        <v>0.72</v>
      </c>
      <c r="K150" s="67">
        <v>0.15</v>
      </c>
      <c r="L150" s="67">
        <v>0.17</v>
      </c>
      <c r="M150" s="67">
        <v>0.05</v>
      </c>
      <c r="N150" s="71">
        <v>0.05</v>
      </c>
      <c r="O150" s="146">
        <v>1365</v>
      </c>
      <c r="P150" s="147">
        <v>998</v>
      </c>
      <c r="Q150" s="147">
        <v>367</v>
      </c>
      <c r="R150" s="136">
        <v>1.22</v>
      </c>
      <c r="S150" s="5">
        <v>0.45</v>
      </c>
      <c r="T150" s="5">
        <v>0.18</v>
      </c>
      <c r="U150" s="5">
        <v>0.08</v>
      </c>
      <c r="V150" s="5">
        <v>0.45</v>
      </c>
      <c r="W150" s="5">
        <v>0.05</v>
      </c>
      <c r="X150" s="136">
        <f>R150-D150</f>
        <v>0.020000000000000018</v>
      </c>
      <c r="Y150" s="66">
        <v>1.4</v>
      </c>
      <c r="Z150" s="67">
        <v>1.37</v>
      </c>
      <c r="AA150" s="67">
        <v>0.01</v>
      </c>
      <c r="AB150" s="67">
        <v>0.02</v>
      </c>
      <c r="AC150" s="66">
        <v>0.34</v>
      </c>
      <c r="AD150" s="75">
        <v>3.16</v>
      </c>
      <c r="AE150" s="76">
        <v>-0.31</v>
      </c>
      <c r="AF150" s="77">
        <v>1.88</v>
      </c>
      <c r="AG150" s="77">
        <v>-0.7</v>
      </c>
      <c r="AH150" s="82">
        <v>0.25</v>
      </c>
      <c r="AI150" s="80">
        <v>0.29</v>
      </c>
      <c r="AJ150" s="78">
        <v>0.5</v>
      </c>
      <c r="AK150" s="101">
        <v>1.45</v>
      </c>
      <c r="AL150" s="101">
        <v>0.44</v>
      </c>
      <c r="AM150" s="101">
        <v>0.06</v>
      </c>
      <c r="AN150" s="101">
        <v>1.83</v>
      </c>
      <c r="AO150" s="83">
        <v>1.85</v>
      </c>
      <c r="AP150" s="101">
        <v>0.02</v>
      </c>
      <c r="AQ150" s="110">
        <f>E150+F150</f>
        <v>1.24</v>
      </c>
      <c r="AR150" s="155">
        <f>AK150+AL150</f>
        <v>1.89</v>
      </c>
      <c r="AS150" s="110">
        <f>F150-G150</f>
        <v>0.24999999999999997</v>
      </c>
      <c r="AT150" s="120">
        <f>AL150/AK150</f>
        <v>0.30344827586206896</v>
      </c>
      <c r="AU150" s="131">
        <f>I150/H150</f>
        <v>0.05833333333333334</v>
      </c>
      <c r="AV150" s="161">
        <f>Q150/O150</f>
        <v>0.26886446886446885</v>
      </c>
    </row>
    <row r="151" spans="1:48" s="38" customFormat="1" ht="12">
      <c r="A151" s="17">
        <v>44</v>
      </c>
      <c r="B151" s="19" t="s">
        <v>53</v>
      </c>
      <c r="C151" s="34">
        <v>8.2</v>
      </c>
      <c r="D151" s="66">
        <v>1.4</v>
      </c>
      <c r="E151" s="65">
        <v>1.36</v>
      </c>
      <c r="F151" s="65">
        <v>0.04</v>
      </c>
      <c r="G151" s="65">
        <v>0.01</v>
      </c>
      <c r="H151" s="65">
        <v>1.4</v>
      </c>
      <c r="I151" s="70">
        <v>0</v>
      </c>
      <c r="J151" s="67">
        <v>0.16</v>
      </c>
      <c r="K151" s="67">
        <v>0.77</v>
      </c>
      <c r="L151" s="67">
        <v>0.41</v>
      </c>
      <c r="M151" s="67">
        <v>0.01</v>
      </c>
      <c r="N151" s="71">
        <v>0.06</v>
      </c>
      <c r="O151" s="146">
        <v>671</v>
      </c>
      <c r="P151" s="147">
        <v>588</v>
      </c>
      <c r="Q151" s="147">
        <v>84</v>
      </c>
      <c r="R151" s="136">
        <v>1.42</v>
      </c>
      <c r="S151" s="5">
        <v>0.14</v>
      </c>
      <c r="T151" s="5">
        <v>0.77</v>
      </c>
      <c r="U151" s="5">
        <v>0.06</v>
      </c>
      <c r="V151" s="5">
        <v>0.39</v>
      </c>
      <c r="W151" s="5">
        <v>0.06</v>
      </c>
      <c r="X151" s="136">
        <f>R151-D151</f>
        <v>0.020000000000000018</v>
      </c>
      <c r="Y151" s="66">
        <v>7.52</v>
      </c>
      <c r="Z151" s="67">
        <v>4.22</v>
      </c>
      <c r="AA151" s="67">
        <v>0.98</v>
      </c>
      <c r="AB151" s="67">
        <v>2.32</v>
      </c>
      <c r="AC151" s="66">
        <v>24.46</v>
      </c>
      <c r="AD151" s="75">
        <v>1.85</v>
      </c>
      <c r="AE151" s="76">
        <v>-0.46</v>
      </c>
      <c r="AF151" s="77">
        <v>0.55</v>
      </c>
      <c r="AG151" s="77">
        <v>-0.63</v>
      </c>
      <c r="AH151" s="82">
        <v>0.06</v>
      </c>
      <c r="AI151" s="80" t="s">
        <v>13</v>
      </c>
      <c r="AJ151" s="78" t="s">
        <v>13</v>
      </c>
      <c r="AK151" s="102">
        <v>11.23</v>
      </c>
      <c r="AL151" s="102">
        <v>0.34</v>
      </c>
      <c r="AM151" s="102">
        <v>0.05</v>
      </c>
      <c r="AN151" s="102">
        <v>11.52</v>
      </c>
      <c r="AO151" s="105">
        <v>11.67</v>
      </c>
      <c r="AP151" s="102">
        <v>0.15</v>
      </c>
      <c r="AQ151" s="110">
        <f>E151+F151</f>
        <v>1.4000000000000001</v>
      </c>
      <c r="AR151" s="155">
        <f>AK151+AL151</f>
        <v>11.57</v>
      </c>
      <c r="AS151" s="110">
        <f>F151-G151</f>
        <v>0.03</v>
      </c>
      <c r="AT151" s="120">
        <f>AL151/AK151</f>
        <v>0.030276046304541407</v>
      </c>
      <c r="AU151" s="131">
        <f>I151/H151</f>
        <v>0</v>
      </c>
      <c r="AV151" s="161">
        <f>Q151/O151</f>
        <v>0.12518628912071536</v>
      </c>
    </row>
    <row r="152" spans="1:48" s="38" customFormat="1" ht="12.75" customHeight="1">
      <c r="A152" s="17">
        <v>30</v>
      </c>
      <c r="B152" s="19" t="s">
        <v>39</v>
      </c>
      <c r="C152" s="34">
        <v>5.9</v>
      </c>
      <c r="D152" s="66">
        <v>4.28</v>
      </c>
      <c r="E152" s="65">
        <v>2.79</v>
      </c>
      <c r="F152" s="65">
        <v>1.49</v>
      </c>
      <c r="G152" s="65">
        <v>0.01</v>
      </c>
      <c r="H152" s="65">
        <v>4.28</v>
      </c>
      <c r="I152" s="70">
        <v>3.27</v>
      </c>
      <c r="J152" s="67">
        <v>0.68</v>
      </c>
      <c r="K152" s="67">
        <v>0.21</v>
      </c>
      <c r="L152" s="67">
        <v>0.07</v>
      </c>
      <c r="M152" s="67">
        <v>0.02</v>
      </c>
      <c r="N152" s="71">
        <v>0.04</v>
      </c>
      <c r="O152" s="146">
        <v>2056</v>
      </c>
      <c r="P152" s="147">
        <v>1294</v>
      </c>
      <c r="Q152" s="147">
        <v>762</v>
      </c>
      <c r="R152" s="136">
        <v>1.01</v>
      </c>
      <c r="S152" s="5">
        <v>0.41</v>
      </c>
      <c r="T152" s="5">
        <v>0.27</v>
      </c>
      <c r="U152" s="5">
        <v>0</v>
      </c>
      <c r="V152" s="5">
        <v>0.27</v>
      </c>
      <c r="W152" s="5">
        <v>0.04</v>
      </c>
      <c r="X152" s="136">
        <f>R152-D152</f>
        <v>-3.2700000000000005</v>
      </c>
      <c r="Y152" s="66">
        <v>8.77</v>
      </c>
      <c r="Z152" s="67">
        <v>3.5</v>
      </c>
      <c r="AA152" s="67">
        <v>2.82</v>
      </c>
      <c r="AB152" s="67">
        <v>2.45</v>
      </c>
      <c r="AC152" s="66">
        <v>878.04</v>
      </c>
      <c r="AD152" s="75">
        <v>3.18</v>
      </c>
      <c r="AE152" s="76">
        <v>2.88</v>
      </c>
      <c r="AF152" s="77">
        <v>15.24</v>
      </c>
      <c r="AG152" s="77">
        <v>-0.62</v>
      </c>
      <c r="AH152" s="82">
        <v>0.57</v>
      </c>
      <c r="AI152" s="80" t="s">
        <v>13</v>
      </c>
      <c r="AJ152" s="78">
        <v>0.82</v>
      </c>
      <c r="AK152" s="101">
        <v>16.34</v>
      </c>
      <c r="AL152" s="101">
        <v>8.75</v>
      </c>
      <c r="AM152" s="101">
        <v>0.03</v>
      </c>
      <c r="AN152" s="101">
        <v>25.06</v>
      </c>
      <c r="AO152" s="83">
        <v>5.88</v>
      </c>
      <c r="AP152" s="101">
        <v>-19.18</v>
      </c>
      <c r="AQ152" s="110">
        <f>E152+F152</f>
        <v>4.28</v>
      </c>
      <c r="AR152" s="155">
        <f>AK152+AL152</f>
        <v>25.09</v>
      </c>
      <c r="AS152" s="110">
        <f>F152-G152</f>
        <v>1.48</v>
      </c>
      <c r="AT152" s="120">
        <f>AL152/AK152</f>
        <v>0.5354957160342717</v>
      </c>
      <c r="AU152" s="131">
        <f>I152/H152</f>
        <v>0.764018691588785</v>
      </c>
      <c r="AV152" s="161">
        <f>Q152/O152</f>
        <v>0.37062256809338523</v>
      </c>
    </row>
    <row r="153" spans="1:48" s="38" customFormat="1" ht="12">
      <c r="A153" s="17">
        <v>81</v>
      </c>
      <c r="B153" s="19" t="s">
        <v>100</v>
      </c>
      <c r="C153" s="34">
        <v>2.2</v>
      </c>
      <c r="D153" s="66">
        <v>1</v>
      </c>
      <c r="E153" s="65">
        <v>0.99</v>
      </c>
      <c r="F153" s="65">
        <v>0.02</v>
      </c>
      <c r="G153" s="65">
        <v>0.01</v>
      </c>
      <c r="H153" s="65">
        <v>1</v>
      </c>
      <c r="I153" s="70">
        <v>0</v>
      </c>
      <c r="J153" s="67">
        <v>0.12</v>
      </c>
      <c r="K153" s="67">
        <v>0.12</v>
      </c>
      <c r="L153" s="67">
        <v>0.67</v>
      </c>
      <c r="M153" s="67">
        <v>0</v>
      </c>
      <c r="N153" s="71">
        <v>0.09</v>
      </c>
      <c r="O153" s="146">
        <v>1044</v>
      </c>
      <c r="P153" s="147">
        <v>920</v>
      </c>
      <c r="Q153" s="147">
        <v>124</v>
      </c>
      <c r="R153" s="136">
        <v>1.83</v>
      </c>
      <c r="S153" s="5">
        <v>0.18</v>
      </c>
      <c r="T153" s="5">
        <v>0.32</v>
      </c>
      <c r="U153" s="5">
        <v>1.25</v>
      </c>
      <c r="V153" s="5">
        <v>0</v>
      </c>
      <c r="W153" s="5">
        <v>0.09</v>
      </c>
      <c r="X153" s="136">
        <f>R153-D153</f>
        <v>0.8300000000000001</v>
      </c>
      <c r="Y153" s="66">
        <v>1</v>
      </c>
      <c r="Z153" s="67">
        <v>0.58</v>
      </c>
      <c r="AA153" s="67">
        <v>0.14</v>
      </c>
      <c r="AB153" s="67">
        <v>0.27</v>
      </c>
      <c r="AC153" s="66">
        <v>0.44</v>
      </c>
      <c r="AD153" s="75">
        <v>1.46</v>
      </c>
      <c r="AE153" s="76">
        <v>-0.36</v>
      </c>
      <c r="AF153" s="77">
        <v>0.57</v>
      </c>
      <c r="AG153" s="77">
        <v>-0.48</v>
      </c>
      <c r="AH153" s="82">
        <v>0.28</v>
      </c>
      <c r="AI153" s="80" t="s">
        <v>13</v>
      </c>
      <c r="AJ153" s="78">
        <v>0.58</v>
      </c>
      <c r="AK153" s="102">
        <v>2.15</v>
      </c>
      <c r="AL153" s="102">
        <v>0.03</v>
      </c>
      <c r="AM153" s="102">
        <v>0.03</v>
      </c>
      <c r="AN153" s="102">
        <v>2.15</v>
      </c>
      <c r="AO153" s="106">
        <v>3.97</v>
      </c>
      <c r="AP153" s="103">
        <v>1.81</v>
      </c>
      <c r="AQ153" s="110">
        <f>E153+F153</f>
        <v>1.01</v>
      </c>
      <c r="AR153" s="155">
        <f>AK153+AL153</f>
        <v>2.1799999999999997</v>
      </c>
      <c r="AS153" s="110">
        <f>F153-G153</f>
        <v>0.01</v>
      </c>
      <c r="AT153" s="120">
        <f>AL153/AK153</f>
        <v>0.013953488372093023</v>
      </c>
      <c r="AU153" s="131">
        <f>I153/H153</f>
        <v>0</v>
      </c>
      <c r="AV153" s="180">
        <f>Q153/O153</f>
        <v>0.11877394636015326</v>
      </c>
    </row>
    <row r="154" spans="1:48" s="38" customFormat="1" ht="12">
      <c r="A154" s="17">
        <v>7</v>
      </c>
      <c r="B154" s="19" t="s">
        <v>17</v>
      </c>
      <c r="C154" s="34">
        <v>15.9</v>
      </c>
      <c r="D154" s="66">
        <v>0.91</v>
      </c>
      <c r="E154" s="65">
        <v>0.78</v>
      </c>
      <c r="F154" s="65">
        <v>0.12</v>
      </c>
      <c r="G154" s="65">
        <v>0</v>
      </c>
      <c r="H154" s="65">
        <v>0.91</v>
      </c>
      <c r="I154" s="70">
        <v>0.15</v>
      </c>
      <c r="J154" s="67">
        <v>0.4</v>
      </c>
      <c r="K154" s="67">
        <v>0.15</v>
      </c>
      <c r="L154" s="67">
        <v>0.11</v>
      </c>
      <c r="M154" s="67">
        <v>0.05</v>
      </c>
      <c r="N154" s="71">
        <v>0.05</v>
      </c>
      <c r="O154" s="146">
        <v>1004</v>
      </c>
      <c r="P154" s="147">
        <v>887</v>
      </c>
      <c r="Q154" s="147">
        <v>117</v>
      </c>
      <c r="R154" s="136">
        <v>3.24</v>
      </c>
      <c r="S154" s="5">
        <v>0.26</v>
      </c>
      <c r="T154" s="5">
        <v>2.03</v>
      </c>
      <c r="U154" s="5">
        <v>0.6</v>
      </c>
      <c r="V154" s="5">
        <v>0.31</v>
      </c>
      <c r="W154" s="5">
        <v>0.05</v>
      </c>
      <c r="X154" s="136">
        <f>R154-D154</f>
        <v>2.33</v>
      </c>
      <c r="Y154" s="66">
        <v>12.38</v>
      </c>
      <c r="Z154" s="67">
        <v>12.05</v>
      </c>
      <c r="AA154" s="67">
        <v>0.04</v>
      </c>
      <c r="AB154" s="67">
        <v>0.29</v>
      </c>
      <c r="AC154" s="66">
        <v>0.18</v>
      </c>
      <c r="AD154" s="75">
        <v>2.12</v>
      </c>
      <c r="AE154" s="76">
        <v>-0.22</v>
      </c>
      <c r="AF154" s="77">
        <v>1.44</v>
      </c>
      <c r="AG154" s="77">
        <v>-0.69</v>
      </c>
      <c r="AH154" s="82">
        <v>-0.02</v>
      </c>
      <c r="AI154" s="80" t="s">
        <v>13</v>
      </c>
      <c r="AJ154" s="78">
        <v>0.45</v>
      </c>
      <c r="AK154" s="101">
        <v>12.51</v>
      </c>
      <c r="AL154" s="101">
        <v>1.99</v>
      </c>
      <c r="AM154" s="101">
        <v>0.02</v>
      </c>
      <c r="AN154" s="101">
        <v>14.48</v>
      </c>
      <c r="AO154" s="83">
        <v>51.67</v>
      </c>
      <c r="AP154" s="101">
        <v>37.19</v>
      </c>
      <c r="AQ154" s="110">
        <f>E154+F154</f>
        <v>0.9</v>
      </c>
      <c r="AR154" s="155">
        <f>AK154+AL154</f>
        <v>14.5</v>
      </c>
      <c r="AS154" s="110">
        <f>F154-G154</f>
        <v>0.12</v>
      </c>
      <c r="AT154" s="120">
        <f>AL154/AK154</f>
        <v>0.15907274180655476</v>
      </c>
      <c r="AU154" s="131">
        <f>I154/H154</f>
        <v>0.16483516483516483</v>
      </c>
      <c r="AV154" s="161">
        <f>Q154/O154</f>
        <v>0.11653386454183266</v>
      </c>
    </row>
    <row r="155" spans="1:48" s="38" customFormat="1" ht="12">
      <c r="A155" s="17">
        <v>118</v>
      </c>
      <c r="B155" s="19" t="s">
        <v>133</v>
      </c>
      <c r="C155" s="34">
        <v>8.5</v>
      </c>
      <c r="D155" s="66">
        <v>0.53</v>
      </c>
      <c r="E155" s="65">
        <v>0.42</v>
      </c>
      <c r="F155" s="65">
        <v>0.11</v>
      </c>
      <c r="G155" s="65">
        <v>0</v>
      </c>
      <c r="H155" s="65">
        <v>0.53</v>
      </c>
      <c r="I155" s="70">
        <v>0.06</v>
      </c>
      <c r="J155" s="67">
        <v>0.31</v>
      </c>
      <c r="K155" s="67">
        <v>0.04</v>
      </c>
      <c r="L155" s="67">
        <v>0.09</v>
      </c>
      <c r="M155" s="67">
        <v>0</v>
      </c>
      <c r="N155" s="71">
        <v>0.03</v>
      </c>
      <c r="O155" s="146">
        <v>848</v>
      </c>
      <c r="P155" s="147">
        <v>840</v>
      </c>
      <c r="Q155" s="147">
        <v>8</v>
      </c>
      <c r="R155" s="136">
        <v>0.26</v>
      </c>
      <c r="S155" s="52">
        <v>0.16</v>
      </c>
      <c r="T155" s="52">
        <v>0.04</v>
      </c>
      <c r="U155" s="52">
        <v>0.01</v>
      </c>
      <c r="V155" s="52">
        <v>0.02</v>
      </c>
      <c r="W155" s="52">
        <v>0.03</v>
      </c>
      <c r="X155" s="136">
        <f>R155-D155</f>
        <v>-0.27</v>
      </c>
      <c r="Y155" s="66">
        <v>7.63</v>
      </c>
      <c r="Z155" s="67">
        <v>6.64</v>
      </c>
      <c r="AA155" s="67">
        <v>0.19</v>
      </c>
      <c r="AB155" s="67">
        <v>0.8</v>
      </c>
      <c r="AC155" s="66">
        <v>7.02</v>
      </c>
      <c r="AD155" s="75">
        <v>1.2</v>
      </c>
      <c r="AE155" s="76">
        <v>-0.47</v>
      </c>
      <c r="AF155" s="77">
        <v>0.17</v>
      </c>
      <c r="AG155" s="77">
        <v>-0.68</v>
      </c>
      <c r="AH155" s="82">
        <v>-0.29</v>
      </c>
      <c r="AI155" s="80" t="s">
        <v>13</v>
      </c>
      <c r="AJ155" s="78">
        <v>0.53</v>
      </c>
      <c r="AK155" s="102">
        <v>3.62</v>
      </c>
      <c r="AL155" s="102">
        <v>0.96</v>
      </c>
      <c r="AM155" s="102">
        <v>0.02</v>
      </c>
      <c r="AN155" s="102">
        <v>4.56</v>
      </c>
      <c r="AO155" s="105">
        <v>2.25</v>
      </c>
      <c r="AP155" s="102">
        <v>-2.31</v>
      </c>
      <c r="AQ155" s="110">
        <f>E155+F155</f>
        <v>0.53</v>
      </c>
      <c r="AR155" s="155">
        <f>AK155+AL155</f>
        <v>4.58</v>
      </c>
      <c r="AS155" s="110">
        <f>F155-G155</f>
        <v>0.11</v>
      </c>
      <c r="AT155" s="120">
        <f>AL155/AK155</f>
        <v>0.26519337016574585</v>
      </c>
      <c r="AU155" s="131">
        <f>I155/H155</f>
        <v>0.11320754716981131</v>
      </c>
      <c r="AV155" s="180">
        <f>Q155/O155</f>
        <v>0.009433962264150943</v>
      </c>
    </row>
    <row r="156" spans="1:48" s="38" customFormat="1" ht="12">
      <c r="A156" s="17">
        <v>1</v>
      </c>
      <c r="B156" s="18" t="s">
        <v>1</v>
      </c>
      <c r="C156" s="22">
        <v>6476</v>
      </c>
      <c r="D156" s="64">
        <v>2.69</v>
      </c>
      <c r="E156" s="65">
        <v>2.69</v>
      </c>
      <c r="F156" s="65"/>
      <c r="G156" s="65"/>
      <c r="H156" s="65">
        <v>2.69</v>
      </c>
      <c r="I156" s="68">
        <v>1.41</v>
      </c>
      <c r="J156" s="63">
        <v>0.64</v>
      </c>
      <c r="K156" s="63">
        <v>0.26</v>
      </c>
      <c r="L156" s="63">
        <v>0.23</v>
      </c>
      <c r="M156" s="63">
        <v>0.09</v>
      </c>
      <c r="N156" s="69">
        <v>0.07</v>
      </c>
      <c r="O156" s="144">
        <v>1243</v>
      </c>
      <c r="P156" s="145">
        <v>1043</v>
      </c>
      <c r="Q156" s="145">
        <v>199</v>
      </c>
      <c r="R156" s="135">
        <v>2.06</v>
      </c>
      <c r="S156" s="63">
        <v>0.64</v>
      </c>
      <c r="T156" s="63">
        <v>0.37</v>
      </c>
      <c r="U156" s="63">
        <v>0.81</v>
      </c>
      <c r="V156" s="63">
        <v>0.17</v>
      </c>
      <c r="W156" s="67">
        <f>R156-SUM(S156:V156)</f>
        <v>0.07000000000000006</v>
      </c>
      <c r="X156" s="135">
        <f>R156-D156</f>
        <v>-0.6299999999999999</v>
      </c>
      <c r="Y156" s="64">
        <v>8999.74</v>
      </c>
      <c r="Z156" s="63">
        <v>5295.12</v>
      </c>
      <c r="AA156" s="63">
        <v>1096.27</v>
      </c>
      <c r="AB156" s="63">
        <v>2608.36</v>
      </c>
      <c r="AC156" s="64" t="s">
        <v>13</v>
      </c>
      <c r="AD156" s="84">
        <v>1.09</v>
      </c>
      <c r="AE156" s="85">
        <v>0.19</v>
      </c>
      <c r="AF156" s="86">
        <v>1.5</v>
      </c>
      <c r="AG156" s="86">
        <v>-0.51</v>
      </c>
      <c r="AH156" s="87">
        <v>0.03</v>
      </c>
      <c r="AI156" s="88" t="s">
        <v>13</v>
      </c>
      <c r="AJ156" s="89" t="s">
        <v>13</v>
      </c>
      <c r="AK156" s="104">
        <v>17443.59</v>
      </c>
      <c r="AL156" s="104"/>
      <c r="AM156" s="104"/>
      <c r="AN156" s="104">
        <v>17443.59</v>
      </c>
      <c r="AO156" s="90">
        <v>13369.95</v>
      </c>
      <c r="AP156" s="104">
        <v>-4082.67</v>
      </c>
      <c r="AQ156" s="116"/>
      <c r="AR156" s="110"/>
      <c r="AS156" s="116"/>
      <c r="AT156" s="119"/>
      <c r="AU156" s="131">
        <f>I156/H156</f>
        <v>0.5241635687732342</v>
      </c>
      <c r="AV156" s="161">
        <f>Q156/O156</f>
        <v>0.16009654062751408</v>
      </c>
    </row>
    <row r="157" spans="1:48" s="38" customFormat="1" ht="12">
      <c r="A157" s="17">
        <v>2</v>
      </c>
      <c r="B157" s="19" t="s">
        <v>223</v>
      </c>
      <c r="C157" s="34">
        <v>972</v>
      </c>
      <c r="D157" s="66">
        <v>6.4</v>
      </c>
      <c r="E157" s="65">
        <v>5.94</v>
      </c>
      <c r="F157" s="65"/>
      <c r="G157" s="65"/>
      <c r="H157" s="65">
        <v>6.4</v>
      </c>
      <c r="I157" s="70">
        <v>4.04</v>
      </c>
      <c r="J157" s="67">
        <v>1.15</v>
      </c>
      <c r="K157" s="67">
        <v>0.28</v>
      </c>
      <c r="L157" s="67">
        <v>0.61</v>
      </c>
      <c r="M157" s="67">
        <v>0.17</v>
      </c>
      <c r="N157" s="71">
        <v>0.13</v>
      </c>
      <c r="O157" s="146" t="s">
        <v>13</v>
      </c>
      <c r="P157" s="147" t="s">
        <v>13</v>
      </c>
      <c r="Q157" s="147" t="s">
        <v>13</v>
      </c>
      <c r="R157" s="136">
        <v>3.67</v>
      </c>
      <c r="S157" s="5">
        <v>1.42</v>
      </c>
      <c r="T157" s="5">
        <v>0.33</v>
      </c>
      <c r="U157" s="5">
        <v>1.2</v>
      </c>
      <c r="V157" s="5">
        <v>0.58</v>
      </c>
      <c r="W157" s="5">
        <v>0.13</v>
      </c>
      <c r="X157" s="136">
        <f>R157-D157</f>
        <v>-2.7300000000000004</v>
      </c>
      <c r="Y157" s="66" t="s">
        <v>15</v>
      </c>
      <c r="Z157" s="67" t="s">
        <v>13</v>
      </c>
      <c r="AA157" s="67" t="s">
        <v>13</v>
      </c>
      <c r="AB157" s="67" t="s">
        <v>13</v>
      </c>
      <c r="AC157" s="66" t="s">
        <v>13</v>
      </c>
      <c r="AD157" s="75"/>
      <c r="AE157" s="76"/>
      <c r="AF157" s="77"/>
      <c r="AG157" s="77"/>
      <c r="AH157" s="82"/>
      <c r="AI157" s="80"/>
      <c r="AJ157" s="78"/>
      <c r="AK157" s="108"/>
      <c r="AL157" s="108"/>
      <c r="AM157" s="108"/>
      <c r="AN157" s="108"/>
      <c r="AO157" s="110"/>
      <c r="AP157" s="108"/>
      <c r="AQ157" s="110"/>
      <c r="AR157" s="110"/>
      <c r="AS157" s="110"/>
      <c r="AT157" s="119"/>
      <c r="AU157" s="131">
        <f>I157/H157</f>
        <v>0.63125</v>
      </c>
      <c r="AV157" s="161"/>
    </row>
    <row r="158" spans="1:48" s="38" customFormat="1" ht="12" customHeight="1">
      <c r="A158" s="17">
        <v>3</v>
      </c>
      <c r="B158" s="19" t="s">
        <v>224</v>
      </c>
      <c r="C158" s="34">
        <v>3098</v>
      </c>
      <c r="D158" s="66">
        <v>2.19</v>
      </c>
      <c r="E158" s="65">
        <v>2.27</v>
      </c>
      <c r="F158" s="65"/>
      <c r="G158" s="65"/>
      <c r="H158" s="65">
        <v>2.19</v>
      </c>
      <c r="I158" s="70">
        <v>1</v>
      </c>
      <c r="J158" s="67">
        <v>0.62</v>
      </c>
      <c r="K158" s="67">
        <v>0.22</v>
      </c>
      <c r="L158" s="67">
        <v>0.18</v>
      </c>
      <c r="M158" s="67">
        <v>0.09</v>
      </c>
      <c r="N158" s="71">
        <v>0.08</v>
      </c>
      <c r="O158" s="146" t="s">
        <v>13</v>
      </c>
      <c r="P158" s="147" t="s">
        <v>13</v>
      </c>
      <c r="Q158" s="147" t="s">
        <v>13</v>
      </c>
      <c r="R158" s="136">
        <v>2.16</v>
      </c>
      <c r="S158" s="5">
        <v>0.62</v>
      </c>
      <c r="T158" s="5">
        <v>0.4</v>
      </c>
      <c r="U158" s="5">
        <v>0.83</v>
      </c>
      <c r="V158" s="5">
        <v>0.23</v>
      </c>
      <c r="W158" s="5">
        <v>0.08</v>
      </c>
      <c r="X158" s="136">
        <f>R158-D158</f>
        <v>-0.029999999999999805</v>
      </c>
      <c r="Y158" s="66" t="s">
        <v>13</v>
      </c>
      <c r="Z158" s="67" t="s">
        <v>13</v>
      </c>
      <c r="AA158" s="67" t="s">
        <v>13</v>
      </c>
      <c r="AB158" s="67" t="s">
        <v>13</v>
      </c>
      <c r="AC158" s="66" t="s">
        <v>13</v>
      </c>
      <c r="AD158" s="75"/>
      <c r="AE158" s="76"/>
      <c r="AF158" s="77"/>
      <c r="AG158" s="77"/>
      <c r="AH158" s="82"/>
      <c r="AI158" s="80"/>
      <c r="AJ158" s="78"/>
      <c r="AK158" s="108"/>
      <c r="AL158" s="108"/>
      <c r="AM158" s="108"/>
      <c r="AN158" s="108"/>
      <c r="AO158" s="110"/>
      <c r="AP158" s="108"/>
      <c r="AQ158" s="110"/>
      <c r="AR158" s="110"/>
      <c r="AS158" s="110"/>
      <c r="AT158" s="119"/>
      <c r="AU158" s="131">
        <f>I158/H158</f>
        <v>0.4566210045662101</v>
      </c>
      <c r="AV158" s="161"/>
    </row>
    <row r="159" spans="1:48" s="38" customFormat="1" ht="12.75" customHeight="1">
      <c r="A159" s="17">
        <v>4</v>
      </c>
      <c r="B159" s="19" t="s">
        <v>225</v>
      </c>
      <c r="C159" s="34">
        <v>2371</v>
      </c>
      <c r="D159" s="66">
        <v>1</v>
      </c>
      <c r="E159" s="65">
        <v>0.95</v>
      </c>
      <c r="F159" s="65"/>
      <c r="G159" s="65"/>
      <c r="H159" s="65">
        <v>1</v>
      </c>
      <c r="I159" s="70">
        <v>0.26</v>
      </c>
      <c r="J159" s="67">
        <v>0.44</v>
      </c>
      <c r="K159" s="67">
        <v>0.09</v>
      </c>
      <c r="L159" s="67">
        <v>0.15</v>
      </c>
      <c r="M159" s="67">
        <v>0.02</v>
      </c>
      <c r="N159" s="71">
        <v>0.05</v>
      </c>
      <c r="O159" s="146" t="s">
        <v>13</v>
      </c>
      <c r="P159" s="147" t="s">
        <v>13</v>
      </c>
      <c r="Q159" s="147" t="s">
        <v>13</v>
      </c>
      <c r="R159" s="136">
        <v>0.88</v>
      </c>
      <c r="S159" s="5">
        <v>0.35</v>
      </c>
      <c r="T159" s="5">
        <v>0.28</v>
      </c>
      <c r="U159" s="5">
        <v>0.13</v>
      </c>
      <c r="V159" s="5">
        <v>0.07</v>
      </c>
      <c r="W159" s="5">
        <v>0.05</v>
      </c>
      <c r="X159" s="136">
        <f>R159-D159</f>
        <v>-0.12</v>
      </c>
      <c r="Y159" s="66" t="s">
        <v>13</v>
      </c>
      <c r="Z159" s="67" t="s">
        <v>13</v>
      </c>
      <c r="AA159" s="67" t="s">
        <v>13</v>
      </c>
      <c r="AB159" s="67" t="s">
        <v>13</v>
      </c>
      <c r="AC159" s="66" t="s">
        <v>13</v>
      </c>
      <c r="AD159" s="75"/>
      <c r="AE159" s="76"/>
      <c r="AF159" s="77"/>
      <c r="AG159" s="77"/>
      <c r="AH159" s="82"/>
      <c r="AI159" s="80"/>
      <c r="AJ159" s="78"/>
      <c r="AK159" s="108"/>
      <c r="AL159" s="108"/>
      <c r="AM159" s="108"/>
      <c r="AN159" s="108"/>
      <c r="AO159" s="110"/>
      <c r="AP159" s="108"/>
      <c r="AQ159" s="110"/>
      <c r="AR159" s="110"/>
      <c r="AS159" s="110"/>
      <c r="AT159" s="119"/>
      <c r="AU159" s="131">
        <f>I159/H159</f>
        <v>0.26</v>
      </c>
      <c r="AV159" s="161"/>
    </row>
    <row r="160" spans="1:48" s="38" customFormat="1" ht="12">
      <c r="A160" s="17">
        <v>5</v>
      </c>
      <c r="B160" s="18" t="s">
        <v>14</v>
      </c>
      <c r="C160" s="22">
        <v>902</v>
      </c>
      <c r="D160" s="64">
        <v>1.37</v>
      </c>
      <c r="E160" s="65">
        <v>1.32</v>
      </c>
      <c r="F160" s="65"/>
      <c r="G160" s="65"/>
      <c r="H160" s="65">
        <v>1.37</v>
      </c>
      <c r="I160" s="68">
        <v>0.26</v>
      </c>
      <c r="J160" s="63">
        <v>0.54</v>
      </c>
      <c r="K160" s="63">
        <v>0.25</v>
      </c>
      <c r="L160" s="63">
        <v>0.24</v>
      </c>
      <c r="M160" s="63">
        <v>0.03</v>
      </c>
      <c r="N160" s="69">
        <v>0.05</v>
      </c>
      <c r="O160" s="144" t="s">
        <v>13</v>
      </c>
      <c r="P160" s="145" t="s">
        <v>13</v>
      </c>
      <c r="Q160" s="145" t="s">
        <v>13</v>
      </c>
      <c r="R160" s="135">
        <v>1.8</v>
      </c>
      <c r="S160" s="63">
        <v>0.45</v>
      </c>
      <c r="T160" s="63">
        <v>0.82</v>
      </c>
      <c r="U160" s="63">
        <v>0.35</v>
      </c>
      <c r="V160" s="63">
        <v>0.13</v>
      </c>
      <c r="W160" s="63">
        <f>R160-SUM(S160:V160)</f>
        <v>0.050000000000000044</v>
      </c>
      <c r="X160" s="135">
        <f>R160-D160</f>
        <v>0.42999999999999994</v>
      </c>
      <c r="Y160" s="64" t="s">
        <v>13</v>
      </c>
      <c r="Z160" s="63" t="s">
        <v>13</v>
      </c>
      <c r="AA160" s="63" t="s">
        <v>13</v>
      </c>
      <c r="AB160" s="63" t="s">
        <v>13</v>
      </c>
      <c r="AC160" s="64" t="s">
        <v>13</v>
      </c>
      <c r="AD160" s="84"/>
      <c r="AE160" s="85"/>
      <c r="AF160" s="86"/>
      <c r="AG160" s="86"/>
      <c r="AH160" s="87"/>
      <c r="AI160" s="88"/>
      <c r="AJ160" s="89"/>
      <c r="AK160" s="109"/>
      <c r="AL160" s="109"/>
      <c r="AM160" s="109"/>
      <c r="AN160" s="109"/>
      <c r="AO160" s="110"/>
      <c r="AP160" s="108"/>
      <c r="AQ160" s="116"/>
      <c r="AR160" s="110"/>
      <c r="AS160" s="116"/>
      <c r="AT160" s="119"/>
      <c r="AU160" s="131">
        <f>I160/H160</f>
        <v>0.1897810218978102</v>
      </c>
      <c r="AV160" s="161"/>
    </row>
    <row r="161" spans="1:48" s="38" customFormat="1" ht="12">
      <c r="A161" s="17">
        <v>54</v>
      </c>
      <c r="B161" s="20" t="s">
        <v>220</v>
      </c>
      <c r="C161" s="22">
        <v>365.6</v>
      </c>
      <c r="D161" s="64">
        <v>2.32</v>
      </c>
      <c r="E161" s="65">
        <v>2.17</v>
      </c>
      <c r="F161" s="65"/>
      <c r="G161" s="65"/>
      <c r="H161" s="65">
        <v>2.32</v>
      </c>
      <c r="I161" s="68">
        <v>1.34</v>
      </c>
      <c r="J161" s="63">
        <v>0.69</v>
      </c>
      <c r="K161" s="63">
        <v>0.08</v>
      </c>
      <c r="L161" s="63">
        <v>0.08</v>
      </c>
      <c r="M161" s="63">
        <v>0.04</v>
      </c>
      <c r="N161" s="69">
        <v>0.08</v>
      </c>
      <c r="O161" s="148"/>
      <c r="P161" s="149"/>
      <c r="Q161" s="149"/>
      <c r="R161" s="135">
        <v>1.28</v>
      </c>
      <c r="S161" s="152">
        <v>0.61</v>
      </c>
      <c r="T161" s="152">
        <v>0.29</v>
      </c>
      <c r="U161" s="152">
        <v>0.16</v>
      </c>
      <c r="V161" s="152">
        <v>0.14</v>
      </c>
      <c r="W161" s="152">
        <v>0.08</v>
      </c>
      <c r="X161" s="135">
        <f>R161-D161</f>
        <v>-1.0399999999999998</v>
      </c>
      <c r="Y161" s="91"/>
      <c r="Z161" s="92"/>
      <c r="AA161" s="92"/>
      <c r="AB161" s="92"/>
      <c r="AC161" s="91"/>
      <c r="AD161" s="84"/>
      <c r="AE161" s="85"/>
      <c r="AF161" s="86"/>
      <c r="AG161" s="86"/>
      <c r="AH161" s="87"/>
      <c r="AI161" s="88"/>
      <c r="AJ161" s="89"/>
      <c r="AK161" s="101"/>
      <c r="AL161" s="101"/>
      <c r="AM161" s="101"/>
      <c r="AN161" s="101"/>
      <c r="AO161" s="83"/>
      <c r="AP161" s="101"/>
      <c r="AQ161" s="116">
        <f>E161+F161</f>
        <v>2.17</v>
      </c>
      <c r="AR161" s="158"/>
      <c r="AS161" s="116">
        <f>F161-G161</f>
        <v>0</v>
      </c>
      <c r="AT161" s="120"/>
      <c r="AU161" s="159">
        <f>I161/H161</f>
        <v>0.5775862068965518</v>
      </c>
      <c r="AV161" s="161"/>
    </row>
    <row r="162" spans="1:48" s="38" customFormat="1" ht="13.5" customHeight="1">
      <c r="A162" s="17">
        <v>78</v>
      </c>
      <c r="B162" s="18" t="s">
        <v>97</v>
      </c>
      <c r="C162" s="22">
        <v>3562</v>
      </c>
      <c r="D162" s="64">
        <v>1.62</v>
      </c>
      <c r="E162" s="65">
        <v>1.56</v>
      </c>
      <c r="F162" s="65"/>
      <c r="G162" s="65"/>
      <c r="H162" s="65">
        <v>1.62</v>
      </c>
      <c r="I162" s="68">
        <v>0.78</v>
      </c>
      <c r="J162" s="63">
        <v>0.49</v>
      </c>
      <c r="K162" s="63">
        <v>0.08</v>
      </c>
      <c r="L162" s="63">
        <v>0.13</v>
      </c>
      <c r="M162" s="63">
        <v>0.07</v>
      </c>
      <c r="N162" s="69">
        <v>0.06</v>
      </c>
      <c r="O162" s="146" t="s">
        <v>13</v>
      </c>
      <c r="P162" s="147" t="s">
        <v>13</v>
      </c>
      <c r="Q162" s="147" t="s">
        <v>13</v>
      </c>
      <c r="R162" s="136">
        <v>0.82</v>
      </c>
      <c r="S162" s="5">
        <v>0.39</v>
      </c>
      <c r="T162" s="5">
        <v>0.11</v>
      </c>
      <c r="U162" s="5">
        <v>0.13</v>
      </c>
      <c r="V162" s="5">
        <v>0.13</v>
      </c>
      <c r="W162" s="5">
        <v>0.06</v>
      </c>
      <c r="X162" s="136">
        <f>R162-D162</f>
        <v>-0.8000000000000002</v>
      </c>
      <c r="Y162" s="66"/>
      <c r="Z162" s="67"/>
      <c r="AA162" s="67"/>
      <c r="AB162" s="67"/>
      <c r="AC162" s="66"/>
      <c r="AD162" s="75"/>
      <c r="AE162" s="76"/>
      <c r="AF162" s="77"/>
      <c r="AG162" s="77"/>
      <c r="AH162" s="82"/>
      <c r="AI162" s="80"/>
      <c r="AJ162" s="78"/>
      <c r="AK162" s="101"/>
      <c r="AL162" s="101"/>
      <c r="AM162" s="101"/>
      <c r="AN162" s="101"/>
      <c r="AO162" s="83"/>
      <c r="AP162" s="101"/>
      <c r="AQ162" s="110"/>
      <c r="AR162" s="110"/>
      <c r="AS162" s="110"/>
      <c r="AT162" s="120"/>
      <c r="AU162" s="131">
        <f>I162/H162</f>
        <v>0.48148148148148145</v>
      </c>
      <c r="AV162" s="180"/>
    </row>
    <row r="163" spans="1:48" s="38" customFormat="1" ht="12">
      <c r="A163" s="17">
        <v>103</v>
      </c>
      <c r="B163" s="20" t="s">
        <v>219</v>
      </c>
      <c r="C163" s="22">
        <v>553.2</v>
      </c>
      <c r="D163" s="64">
        <v>2.44</v>
      </c>
      <c r="E163" s="65">
        <v>2.71</v>
      </c>
      <c r="F163" s="65"/>
      <c r="G163" s="65"/>
      <c r="H163" s="65">
        <v>2.44</v>
      </c>
      <c r="I163" s="68">
        <v>0.65</v>
      </c>
      <c r="J163" s="63">
        <v>0.57</v>
      </c>
      <c r="K163" s="63">
        <v>0.72</v>
      </c>
      <c r="L163" s="63">
        <v>0.32</v>
      </c>
      <c r="M163" s="63">
        <v>0.1</v>
      </c>
      <c r="N163" s="69">
        <v>0.08</v>
      </c>
      <c r="O163" s="148"/>
      <c r="P163" s="149"/>
      <c r="Q163" s="149"/>
      <c r="R163" s="135">
        <v>4.8</v>
      </c>
      <c r="S163" s="63">
        <v>0.79</v>
      </c>
      <c r="T163" s="63">
        <v>1.15</v>
      </c>
      <c r="U163" s="63">
        <v>2.46</v>
      </c>
      <c r="V163" s="63">
        <v>0.32</v>
      </c>
      <c r="W163" s="63">
        <f>R163-SUM(S163:V163)</f>
        <v>0.07999999999999918</v>
      </c>
      <c r="X163" s="135">
        <f>R163-D163</f>
        <v>2.36</v>
      </c>
      <c r="Y163" s="91"/>
      <c r="Z163" s="92"/>
      <c r="AA163" s="92"/>
      <c r="AB163" s="92"/>
      <c r="AC163" s="91"/>
      <c r="AD163" s="84"/>
      <c r="AE163" s="85"/>
      <c r="AF163" s="86"/>
      <c r="AG163" s="86"/>
      <c r="AH163" s="87"/>
      <c r="AI163" s="88"/>
      <c r="AJ163" s="89"/>
      <c r="AK163" s="101"/>
      <c r="AL163" s="101"/>
      <c r="AM163" s="101"/>
      <c r="AN163" s="101"/>
      <c r="AO163" s="83"/>
      <c r="AP163" s="101"/>
      <c r="AQ163" s="116"/>
      <c r="AR163" s="110"/>
      <c r="AS163" s="116"/>
      <c r="AT163" s="120"/>
      <c r="AU163" s="131">
        <f>I163/H163</f>
        <v>0.26639344262295084</v>
      </c>
      <c r="AV163" s="180"/>
    </row>
    <row r="164" spans="1:48" s="38" customFormat="1" ht="12">
      <c r="A164" s="17">
        <v>130</v>
      </c>
      <c r="B164" s="18" t="s">
        <v>144</v>
      </c>
      <c r="C164" s="22">
        <v>330.5</v>
      </c>
      <c r="D164" s="64">
        <v>9.19</v>
      </c>
      <c r="E164" s="65">
        <v>8.97</v>
      </c>
      <c r="F164" s="65"/>
      <c r="G164" s="65"/>
      <c r="H164" s="65">
        <v>9.19</v>
      </c>
      <c r="I164" s="68">
        <v>6.21</v>
      </c>
      <c r="J164" s="63">
        <v>1.42</v>
      </c>
      <c r="K164" s="63">
        <v>0.32</v>
      </c>
      <c r="L164" s="63">
        <v>1.02</v>
      </c>
      <c r="M164" s="63">
        <v>0.11</v>
      </c>
      <c r="N164" s="69">
        <v>0.1</v>
      </c>
      <c r="O164" s="144" t="s">
        <v>13</v>
      </c>
      <c r="P164" s="145" t="s">
        <v>13</v>
      </c>
      <c r="Q164" s="145" t="s">
        <v>13</v>
      </c>
      <c r="R164" s="136">
        <v>6.49</v>
      </c>
      <c r="S164" s="5">
        <v>2.55</v>
      </c>
      <c r="T164" s="5">
        <v>0.43</v>
      </c>
      <c r="U164" s="5">
        <v>2.51</v>
      </c>
      <c r="V164" s="5">
        <v>0.88</v>
      </c>
      <c r="W164" s="5">
        <v>0.1</v>
      </c>
      <c r="X164" s="136">
        <f>R164-D164</f>
        <v>-2.6999999999999993</v>
      </c>
      <c r="Y164" s="66" t="s">
        <v>13</v>
      </c>
      <c r="Z164" s="67" t="s">
        <v>13</v>
      </c>
      <c r="AA164" s="67" t="s">
        <v>13</v>
      </c>
      <c r="AB164" s="67" t="s">
        <v>13</v>
      </c>
      <c r="AC164" s="66" t="s">
        <v>13</v>
      </c>
      <c r="AD164" s="93"/>
      <c r="AE164" s="94"/>
      <c r="AF164" s="95"/>
      <c r="AG164" s="95"/>
      <c r="AH164" s="96"/>
      <c r="AI164" s="97"/>
      <c r="AJ164" s="98"/>
      <c r="AK164" s="101"/>
      <c r="AL164" s="101"/>
      <c r="AM164" s="101"/>
      <c r="AN164" s="101"/>
      <c r="AO164" s="83"/>
      <c r="AP164" s="101"/>
      <c r="AQ164" s="110"/>
      <c r="AR164" s="110"/>
      <c r="AS164" s="110"/>
      <c r="AT164" s="120"/>
      <c r="AU164" s="131">
        <f>I164/H164</f>
        <v>0.675734494015234</v>
      </c>
      <c r="AV164" s="180"/>
    </row>
    <row r="165" spans="1:48" s="38" customFormat="1" ht="12">
      <c r="A165" s="17">
        <v>133</v>
      </c>
      <c r="B165" s="18" t="s">
        <v>147</v>
      </c>
      <c r="C165" s="22">
        <v>487.3</v>
      </c>
      <c r="D165" s="64">
        <v>4.68</v>
      </c>
      <c r="E165" s="99">
        <v>4.28</v>
      </c>
      <c r="F165" s="65"/>
      <c r="G165" s="65"/>
      <c r="H165" s="99">
        <v>4.68</v>
      </c>
      <c r="I165" s="68">
        <v>2.58</v>
      </c>
      <c r="J165" s="63">
        <v>1.17</v>
      </c>
      <c r="K165" s="63">
        <v>0.19</v>
      </c>
      <c r="L165" s="63">
        <v>0.48</v>
      </c>
      <c r="M165" s="63">
        <v>0.1</v>
      </c>
      <c r="N165" s="69">
        <v>0.17</v>
      </c>
      <c r="O165" s="144" t="s">
        <v>13</v>
      </c>
      <c r="P165" s="145" t="s">
        <v>13</v>
      </c>
      <c r="Q165" s="145" t="s">
        <v>13</v>
      </c>
      <c r="R165" s="135">
        <v>2.32</v>
      </c>
      <c r="S165" s="63">
        <v>1</v>
      </c>
      <c r="T165" s="63">
        <v>0.21</v>
      </c>
      <c r="U165" s="63">
        <v>0.64</v>
      </c>
      <c r="V165" s="63">
        <v>0.29</v>
      </c>
      <c r="W165" s="152">
        <v>0.17</v>
      </c>
      <c r="X165" s="135">
        <f>R165-D165</f>
        <v>-2.36</v>
      </c>
      <c r="Y165" s="64" t="s">
        <v>13</v>
      </c>
      <c r="Z165" s="63" t="s">
        <v>13</v>
      </c>
      <c r="AA165" s="63" t="s">
        <v>13</v>
      </c>
      <c r="AB165" s="63" t="s">
        <v>13</v>
      </c>
      <c r="AC165" s="64" t="s">
        <v>13</v>
      </c>
      <c r="AD165" s="84"/>
      <c r="AE165" s="85"/>
      <c r="AF165" s="86"/>
      <c r="AG165" s="86"/>
      <c r="AH165" s="87"/>
      <c r="AI165" s="88"/>
      <c r="AJ165" s="89"/>
      <c r="AK165" s="101"/>
      <c r="AL165" s="101"/>
      <c r="AM165" s="101"/>
      <c r="AN165" s="101"/>
      <c r="AO165" s="83"/>
      <c r="AP165" s="101"/>
      <c r="AQ165" s="116"/>
      <c r="AR165" s="110"/>
      <c r="AS165" s="116"/>
      <c r="AT165" s="120"/>
      <c r="AU165" s="131">
        <f>I165/H165</f>
        <v>0.5512820512820513</v>
      </c>
      <c r="AV165" s="180"/>
    </row>
    <row r="166" spans="1:48" s="38" customFormat="1" ht="12">
      <c r="A166" s="17">
        <v>160</v>
      </c>
      <c r="B166" s="18" t="s">
        <v>174</v>
      </c>
      <c r="C166" s="22">
        <v>239.6</v>
      </c>
      <c r="D166" s="64">
        <v>3.49</v>
      </c>
      <c r="E166" s="99">
        <v>4.28</v>
      </c>
      <c r="F166" s="99"/>
      <c r="G166" s="99"/>
      <c r="H166" s="99">
        <v>3.49</v>
      </c>
      <c r="I166" s="68">
        <v>2</v>
      </c>
      <c r="J166" s="63">
        <v>0.94</v>
      </c>
      <c r="K166" s="63">
        <v>0.04</v>
      </c>
      <c r="L166" s="63">
        <v>0.29</v>
      </c>
      <c r="M166" s="63">
        <v>0.17</v>
      </c>
      <c r="N166" s="69">
        <v>0.07</v>
      </c>
      <c r="O166" s="144" t="s">
        <v>13</v>
      </c>
      <c r="P166" s="145" t="s">
        <v>13</v>
      </c>
      <c r="Q166" s="145" t="s">
        <v>13</v>
      </c>
      <c r="R166" s="135">
        <v>5.81</v>
      </c>
      <c r="S166" s="63">
        <v>1.51</v>
      </c>
      <c r="T166" s="63">
        <v>0.49</v>
      </c>
      <c r="U166" s="63">
        <v>2.97</v>
      </c>
      <c r="V166" s="63">
        <v>0.77</v>
      </c>
      <c r="W166" s="152">
        <v>0.07</v>
      </c>
      <c r="X166" s="135">
        <f>R166-D166</f>
        <v>2.3199999999999994</v>
      </c>
      <c r="Y166" s="64" t="s">
        <v>13</v>
      </c>
      <c r="Z166" s="63" t="s">
        <v>13</v>
      </c>
      <c r="AA166" s="63" t="s">
        <v>13</v>
      </c>
      <c r="AB166" s="63" t="s">
        <v>13</v>
      </c>
      <c r="AC166" s="64" t="s">
        <v>13</v>
      </c>
      <c r="AD166" s="84"/>
      <c r="AE166" s="85"/>
      <c r="AF166" s="86"/>
      <c r="AG166" s="86"/>
      <c r="AH166" s="87"/>
      <c r="AI166" s="88"/>
      <c r="AJ166" s="89"/>
      <c r="AK166" s="104"/>
      <c r="AL166" s="104"/>
      <c r="AM166" s="104"/>
      <c r="AN166" s="104"/>
      <c r="AO166" s="90"/>
      <c r="AP166" s="104"/>
      <c r="AQ166" s="116"/>
      <c r="AR166" s="110"/>
      <c r="AS166" s="116"/>
      <c r="AT166" s="128"/>
      <c r="AU166" s="131">
        <f>I166/H166</f>
        <v>0.5730659025787965</v>
      </c>
      <c r="AV166" s="180"/>
    </row>
    <row r="167" spans="2:29" ht="12">
      <c r="B167" s="6"/>
      <c r="C167" s="39"/>
      <c r="D167" s="39"/>
      <c r="I167" s="52"/>
      <c r="J167" s="52"/>
      <c r="K167" s="52"/>
      <c r="L167" s="52"/>
      <c r="M167" s="52"/>
      <c r="N167" s="52"/>
      <c r="O167" s="147"/>
      <c r="P167" s="147"/>
      <c r="Q167" s="147"/>
      <c r="X167" s="39"/>
      <c r="Y167" s="5"/>
      <c r="Z167" s="5"/>
      <c r="AA167" s="5"/>
      <c r="AB167" s="5"/>
      <c r="AC167" s="5"/>
    </row>
    <row r="168" ht="12">
      <c r="B168" s="3" t="s">
        <v>206</v>
      </c>
    </row>
    <row r="169" ht="12">
      <c r="B169" s="1" t="s">
        <v>186</v>
      </c>
    </row>
    <row r="170" ht="12">
      <c r="B170" s="1" t="s">
        <v>200</v>
      </c>
    </row>
    <row r="171" ht="12">
      <c r="B171" s="1" t="s">
        <v>187</v>
      </c>
    </row>
    <row r="172" ht="12">
      <c r="B172" s="1" t="s">
        <v>188</v>
      </c>
    </row>
    <row r="173" ht="12">
      <c r="B173" s="1" t="s">
        <v>201</v>
      </c>
    </row>
    <row r="174" ht="12">
      <c r="B174" s="3" t="s">
        <v>207</v>
      </c>
    </row>
    <row r="175" ht="12">
      <c r="B175" s="1" t="s">
        <v>189</v>
      </c>
    </row>
    <row r="176" ht="12">
      <c r="B176" s="3" t="s">
        <v>239</v>
      </c>
    </row>
    <row r="177" ht="12">
      <c r="B177" s="1" t="s">
        <v>190</v>
      </c>
    </row>
    <row r="178" ht="12">
      <c r="B178" s="1" t="s">
        <v>191</v>
      </c>
    </row>
    <row r="179" ht="12">
      <c r="B179" s="3" t="s">
        <v>208</v>
      </c>
    </row>
    <row r="180" ht="12">
      <c r="B180" s="1" t="s">
        <v>192</v>
      </c>
    </row>
    <row r="181" ht="12">
      <c r="B181" s="1" t="s">
        <v>193</v>
      </c>
    </row>
    <row r="182" ht="12">
      <c r="B182" s="1" t="s">
        <v>240</v>
      </c>
    </row>
    <row r="183" ht="12">
      <c r="B183" s="1" t="s">
        <v>194</v>
      </c>
    </row>
    <row r="184" ht="12">
      <c r="B184" s="1" t="s">
        <v>205</v>
      </c>
    </row>
    <row r="185" ht="12">
      <c r="B185" s="1" t="s">
        <v>195</v>
      </c>
    </row>
    <row r="186" ht="12">
      <c r="B186" s="1" t="s">
        <v>196</v>
      </c>
    </row>
    <row r="187" ht="12">
      <c r="B187" s="1" t="s">
        <v>197</v>
      </c>
    </row>
    <row r="188" ht="12">
      <c r="B188" s="1" t="s">
        <v>198</v>
      </c>
    </row>
    <row r="189" ht="12">
      <c r="B189" s="1" t="s">
        <v>199</v>
      </c>
    </row>
    <row r="190" ht="12">
      <c r="B190" s="1" t="s">
        <v>261</v>
      </c>
    </row>
    <row r="191" ht="12">
      <c r="B191" s="123" t="s">
        <v>263</v>
      </c>
    </row>
    <row r="192" ht="12">
      <c r="B192" s="123" t="s">
        <v>262</v>
      </c>
    </row>
    <row r="193" ht="12">
      <c r="B193" s="123" t="s">
        <v>264</v>
      </c>
    </row>
    <row r="194" ht="12">
      <c r="B194" s="123" t="s">
        <v>265</v>
      </c>
    </row>
    <row r="195" ht="12">
      <c r="B195" s="123" t="s">
        <v>266</v>
      </c>
    </row>
    <row r="196" ht="12">
      <c r="B196" s="123" t="s">
        <v>268</v>
      </c>
    </row>
    <row r="197" ht="12">
      <c r="B197" s="124" t="s">
        <v>202</v>
      </c>
    </row>
    <row r="198" ht="12">
      <c r="B198" s="124" t="s">
        <v>203</v>
      </c>
    </row>
    <row r="199" ht="12">
      <c r="B199" s="123" t="s">
        <v>267</v>
      </c>
    </row>
    <row r="200" ht="12">
      <c r="B200" s="1" t="s">
        <v>204</v>
      </c>
    </row>
  </sheetData>
  <autoFilter ref="A5:AV5"/>
  <mergeCells count="8">
    <mergeCell ref="AK1:AN1"/>
    <mergeCell ref="D1:H1"/>
    <mergeCell ref="AD1:AH1"/>
    <mergeCell ref="AI1:AJ1"/>
    <mergeCell ref="I1:N1"/>
    <mergeCell ref="O1:Q1"/>
    <mergeCell ref="R1:W1"/>
    <mergeCell ref="Y1:AC1"/>
  </mergeCells>
  <hyperlinks>
    <hyperlink ref="B3" r:id="rId1" display="Source WWF"/>
    <hyperlink ref="B4" r:id="rId2" display="Ecologigal Footprint Atlas 2008"/>
  </hyperlinks>
  <printOptions/>
  <pageMargins left="0.75" right="0.75" top="1" bottom="1" header="0.5" footer="0.5"/>
  <pageSetup horizontalDpi="300" verticalDpi="3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ace</cp:lastModifiedBy>
  <dcterms:created xsi:type="dcterms:W3CDTF">2008-10-29T08:19:26Z</dcterms:created>
  <dcterms:modified xsi:type="dcterms:W3CDTF">2008-11-26T09:51:49Z</dcterms:modified>
  <cp:category/>
  <cp:version/>
  <cp:contentType/>
  <cp:contentStatus/>
</cp:coreProperties>
</file>