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690" windowHeight="5145" firstSheet="1" activeTab="6"/>
  </bookViews>
  <sheets>
    <sheet name="Linken" sheetId="1" r:id="rId1"/>
    <sheet name="Blad3" sheetId="2" r:id="rId2"/>
    <sheet name="Blad2" sheetId="3" r:id="rId3"/>
    <sheet name="Blad1" sheetId="4" r:id="rId4"/>
    <sheet name="Evol-12-7-jaar" sheetId="5" r:id="rId5"/>
    <sheet name="Blad5" sheetId="6" r:id="rId6"/>
    <sheet name="Europa" sheetId="7" r:id="rId7"/>
  </sheets>
  <definedNames>
    <definedName name="_xlnm._FilterDatabase" localSheetId="3" hidden="1">'Blad1'!$A$1:$O$1</definedName>
    <definedName name="_xlnm._FilterDatabase" localSheetId="2" hidden="1">'Blad2'!$A$1:$O$1</definedName>
    <definedName name="_xlnm._FilterDatabase" localSheetId="1" hidden="1">'Blad3'!$A$1:$I$1</definedName>
    <definedName name="_xlnm._FilterDatabase" localSheetId="4" hidden="1">'Evol-12-7-jaar'!$A$1:$O$56</definedName>
  </definedNames>
  <calcPr fullCalcOnLoad="1"/>
</workbook>
</file>

<file path=xl/sharedStrings.xml><?xml version="1.0" encoding="utf-8"?>
<sst xmlns="http://schemas.openxmlformats.org/spreadsheetml/2006/main" count="2441" uniqueCount="1340">
  <si>
    <t>2189213 </t>
  </si>
  <si>
    <t>2771962 </t>
  </si>
  <si>
    <t>3371394 </t>
  </si>
  <si>
    <t>4002509 </t>
  </si>
  <si>
    <t>4606474 </t>
  </si>
  <si>
    <t>5262095 </t>
  </si>
  <si>
    <t>5386661 </t>
  </si>
  <si>
    <t>5402578 </t>
  </si>
  <si>
    <t>5312444 </t>
  </si>
  <si>
    <t>5236030 </t>
  </si>
  <si>
    <t>3263186 </t>
  </si>
  <si>
    <t>3623063 </t>
  </si>
  <si>
    <t>3510000e </t>
  </si>
  <si>
    <t>3685544e </t>
  </si>
  <si>
    <t>3709814e </t>
  </si>
  <si>
    <t>3750406 </t>
  </si>
  <si>
    <t>3824590 </t>
  </si>
  <si>
    <t>3875096 </t>
  </si>
  <si>
    <t>3944725 </t>
  </si>
  <si>
    <t>36200 </t>
  </si>
  <si>
    <t>37100e </t>
  </si>
  <si>
    <t>1549373 </t>
  </si>
  <si>
    <t>1990159 </t>
  </si>
  <si>
    <t>2402157 </t>
  </si>
  <si>
    <t>2670514 </t>
  </si>
  <si>
    <t>2938922 </t>
  </si>
  <si>
    <t>3432651 </t>
  </si>
  <si>
    <t>3402435 </t>
  </si>
  <si>
    <t>3648128 </t>
  </si>
  <si>
    <t>3879224 </t>
  </si>
  <si>
    <t>4052081 </t>
  </si>
  <si>
    <t>72500 </t>
  </si>
  <si>
    <t>83500 </t>
  </si>
  <si>
    <t>98100 </t>
  </si>
  <si>
    <t>110200e </t>
  </si>
  <si>
    <t>118100 </t>
  </si>
  <si>
    <t>125300e </t>
  </si>
  <si>
    <t>124649 </t>
  </si>
  <si>
    <t>163102 </t>
  </si>
  <si>
    <t>167783 </t>
  </si>
  <si>
    <t>172427 </t>
  </si>
  <si>
    <t>534534 </t>
  </si>
  <si>
    <t>514966 </t>
  </si>
  <si>
    <t>487212 </t>
  </si>
  <si>
    <t>456758e </t>
  </si>
  <si>
    <t>432951 </t>
  </si>
  <si>
    <t>404876 </t>
  </si>
  <si>
    <t>382704 </t>
  </si>
  <si>
    <t>362378 </t>
  </si>
  <si>
    <t>342799 </t>
  </si>
  <si>
    <t>324288 </t>
  </si>
  <si>
    <t>33609 </t>
  </si>
  <si>
    <t>33708 </t>
  </si>
  <si>
    <t>33672 </t>
  </si>
  <si>
    <t>32685 </t>
  </si>
  <si>
    <t>32240 </t>
  </si>
  <si>
    <t>31998 </t>
  </si>
  <si>
    <t>30907 </t>
  </si>
  <si>
    <t>27318 </t>
  </si>
  <si>
    <t>24031 </t>
  </si>
  <si>
    <t>22865 </t>
  </si>
  <si>
    <t>170700 </t>
  </si>
  <si>
    <t>177600 </t>
  </si>
  <si>
    <t>183600 </t>
  </si>
  <si>
    <t>191400 </t>
  </si>
  <si>
    <t>198213 </t>
  </si>
  <si>
    <t>205889 </t>
  </si>
  <si>
    <t>214848 </t>
  </si>
  <si>
    <t>215699 </t>
  </si>
  <si>
    <t>220705 </t>
  </si>
  <si>
    <t>229870 </t>
  </si>
  <si>
    <t>115888 </t>
  </si>
  <si>
    <t>130109 </t>
  </si>
  <si>
    <t>143774 </t>
  </si>
  <si>
    <t>156160 </t>
  </si>
  <si>
    <t>167873 </t>
  </si>
  <si>
    <t>176580 </t>
  </si>
  <si>
    <t>186365 </t>
  </si>
  <si>
    <t>200005 </t>
  </si>
  <si>
    <t>209202 </t>
  </si>
  <si>
    <t>143125 </t>
  </si>
  <si>
    <t>10358 </t>
  </si>
  <si>
    <t>11000 </t>
  </si>
  <si>
    <t>11999 </t>
  </si>
  <si>
    <t>12000e </t>
  </si>
  <si>
    <t>13877 </t>
  </si>
  <si>
    <t>15460 </t>
  </si>
  <si>
    <t>16791 </t>
  </si>
  <si>
    <t>18952 </t>
  </si>
  <si>
    <t>19139 </t>
  </si>
  <si>
    <t>20302 </t>
  </si>
  <si>
    <t>699954 </t>
  </si>
  <si>
    <t>702185 </t>
  </si>
  <si>
    <t>699351 </t>
  </si>
  <si>
    <t>691357 </t>
  </si>
  <si>
    <t>681932 </t>
  </si>
  <si>
    <t>688375 </t>
  </si>
  <si>
    <t>637136 </t>
  </si>
  <si>
    <t>652188 </t>
  </si>
  <si>
    <t>673235 </t>
  </si>
  <si>
    <t>697741 </t>
  </si>
  <si>
    <t>746753 </t>
  </si>
  <si>
    <t>754216 </t>
  </si>
  <si>
    <t>774401 </t>
  </si>
  <si>
    <t>796666 </t>
  </si>
  <si>
    <t>804779 </t>
  </si>
  <si>
    <t>824974 </t>
  </si>
  <si>
    <t>852604 </t>
  </si>
  <si>
    <t>876068 </t>
  </si>
  <si>
    <t>905435 </t>
  </si>
  <si>
    <t>945176 </t>
  </si>
  <si>
    <t>41650 </t>
  </si>
  <si>
    <t>41950 </t>
  </si>
  <si>
    <t>42763 </t>
  </si>
  <si>
    <t>49499e </t>
  </si>
  <si>
    <t>54883 </t>
  </si>
  <si>
    <t>57842 </t>
  </si>
  <si>
    <t>48167 </t>
  </si>
  <si>
    <t>75210 </t>
  </si>
  <si>
    <t>79338p </t>
  </si>
  <si>
    <t>85829p </t>
  </si>
  <si>
    <t>238746 </t>
  </si>
  <si>
    <t>276000e </t>
  </si>
  <si>
    <t>434887 </t>
  </si>
  <si>
    <t>446333 </t>
  </si>
  <si>
    <t>440277 </t>
  </si>
  <si>
    <t>454191 </t>
  </si>
  <si>
    <t>445262 </t>
  </si>
  <si>
    <t>436822 </t>
  </si>
  <si>
    <t>25645 </t>
  </si>
  <si>
    <t>25929 </t>
  </si>
  <si>
    <t>25993 </t>
  </si>
  <si>
    <t>26069 </t>
  </si>
  <si>
    <t>26100 </t>
  </si>
  <si>
    <t>31354 </t>
  </si>
  <si>
    <t>36536p </t>
  </si>
  <si>
    <t>44693 </t>
  </si>
  <si>
    <t>45294 </t>
  </si>
  <si>
    <t>44285 </t>
  </si>
  <si>
    <t>48968 </t>
  </si>
  <si>
    <t>53555 </t>
  </si>
  <si>
    <t>68621 </t>
  </si>
  <si>
    <t>70554b </t>
  </si>
  <si>
    <t>82176 </t>
  </si>
  <si>
    <t>82746 </t>
  </si>
  <si>
    <t>85555 </t>
  </si>
  <si>
    <t>29854 </t>
  </si>
  <si>
    <t>29855b </t>
  </si>
  <si>
    <t>22251 </t>
  </si>
  <si>
    <t>25563 </t>
  </si>
  <si>
    <t>32130 </t>
  </si>
  <si>
    <t>40904 </t>
  </si>
  <si>
    <t>52545 </t>
  </si>
  <si>
    <t>62882 </t>
  </si>
  <si>
    <t>67976 </t>
  </si>
  <si>
    <t>70727b </t>
  </si>
  <si>
    <t>103682 </t>
  </si>
  <si>
    <t>107003 </t>
  </si>
  <si>
    <t>108346 </t>
  </si>
  <si>
    <t>113852 </t>
  </si>
  <si>
    <t>121739 </t>
  </si>
  <si>
    <t>132708 </t>
  </si>
  <si>
    <t>142288 </t>
  </si>
  <si>
    <t>154623 </t>
  </si>
  <si>
    <t>166627 </t>
  </si>
  <si>
    <t>181697 </t>
  </si>
  <si>
    <t>474099 </t>
  </si>
  <si>
    <t>476076 </t>
  </si>
  <si>
    <t>481141 </t>
  </si>
  <si>
    <t>479899 </t>
  </si>
  <si>
    <t>491996 </t>
  </si>
  <si>
    <t>524488 </t>
  </si>
  <si>
    <t>547664 </t>
  </si>
  <si>
    <t>590475 </t>
  </si>
  <si>
    <t>622275 </t>
  </si>
  <si>
    <t>646095 </t>
  </si>
  <si>
    <t>2760031 </t>
  </si>
  <si>
    <t>2941400 </t>
  </si>
  <si>
    <t>3066055 </t>
  </si>
  <si>
    <t>3425000e </t>
  </si>
  <si>
    <t>3659900e </t>
  </si>
  <si>
    <t>4020800e </t>
  </si>
  <si>
    <t>4244092 </t>
  </si>
  <si>
    <t>4435587 </t>
  </si>
  <si>
    <t>4546862 </t>
  </si>
  <si>
    <t>4884378 </t>
  </si>
  <si>
    <t>10221 </t>
  </si>
  <si>
    <t>10180 </t>
  </si>
  <si>
    <t>10636 </t>
  </si>
  <si>
    <t>13778 </t>
  </si>
  <si>
    <t>23420 </t>
  </si>
  <si>
    <t>24379 </t>
  </si>
  <si>
    <t>21701 </t>
  </si>
  <si>
    <t>21143 </t>
  </si>
  <si>
    <t>20957 </t>
  </si>
  <si>
    <t>11566 </t>
  </si>
  <si>
    <t>11786 </t>
  </si>
  <si>
    <t>11852 </t>
  </si>
  <si>
    <t>11770 </t>
  </si>
  <si>
    <t>11886 </t>
  </si>
  <si>
    <t>12004 </t>
  </si>
  <si>
    <t>12144 </t>
  </si>
  <si>
    <t>197668 </t>
  </si>
  <si>
    <t>204731 </t>
  </si>
  <si>
    <t>213303 </t>
  </si>
  <si>
    <t>222277 </t>
  </si>
  <si>
    <t>238305 </t>
  </si>
  <si>
    <t>266260 </t>
  </si>
  <si>
    <t>302908 </t>
  </si>
  <si>
    <t>331618 </t>
  </si>
  <si>
    <t>368475 </t>
  </si>
  <si>
    <t>409193 </t>
  </si>
  <si>
    <t>1476966 </t>
  </si>
  <si>
    <t>1500907 </t>
  </si>
  <si>
    <t>1524663 </t>
  </si>
  <si>
    <t>1541912 </t>
  </si>
  <si>
    <t>1554527 </t>
  </si>
  <si>
    <t>1602093 </t>
  </si>
  <si>
    <t>1669715 </t>
  </si>
  <si>
    <t>1714004 </t>
  </si>
  <si>
    <t>1765750b </t>
  </si>
  <si>
    <t>1815063 </t>
  </si>
  <si>
    <t>44324 </t>
  </si>
  <si>
    <t>292000 </t>
  </si>
  <si>
    <t>98064 </t>
  </si>
  <si>
    <t>103753 </t>
  </si>
  <si>
    <t>167344 </t>
  </si>
  <si>
    <t>175384 </t>
  </si>
  <si>
    <t>235067 </t>
  </si>
  <si>
    <t>50298 </t>
  </si>
  <si>
    <t>51687 </t>
  </si>
  <si>
    <t>12250 </t>
  </si>
  <si>
    <t>46417 </t>
  </si>
  <si>
    <t>33709 </t>
  </si>
  <si>
    <t>34754 </t>
  </si>
  <si>
    <t>31512 </t>
  </si>
  <si>
    <t>31860 </t>
  </si>
  <si>
    <t>36063 </t>
  </si>
  <si>
    <t>37710 </t>
  </si>
  <si>
    <t>32767 </t>
  </si>
  <si>
    <t>34636 </t>
  </si>
  <si>
    <t>29786 </t>
  </si>
  <si>
    <t>38612 </t>
  </si>
  <si>
    <t>3544 </t>
  </si>
  <si>
    <t>4382 </t>
  </si>
  <si>
    <t>5783 </t>
  </si>
  <si>
    <t>5882 </t>
  </si>
  <si>
    <t>6738 </t>
  </si>
  <si>
    <t>5966 </t>
  </si>
  <si>
    <t>7140 </t>
  </si>
  <si>
    <t>1750 </t>
  </si>
  <si>
    <t>3261 </t>
  </si>
  <si>
    <t>2199 </t>
  </si>
  <si>
    <t>5020 </t>
  </si>
  <si>
    <t>2626 </t>
  </si>
  <si>
    <t>2346 </t>
  </si>
  <si>
    <t>2371 </t>
  </si>
  <si>
    <t>1204 </t>
  </si>
  <si>
    <t>1149 </t>
  </si>
  <si>
    <t>1085 </t>
  </si>
  <si>
    <t>1638 </t>
  </si>
  <si>
    <t>1753 </t>
  </si>
  <si>
    <t>17300 </t>
  </si>
  <si>
    <t>6583 </t>
  </si>
  <si>
    <t>14976 </t>
  </si>
  <si>
    <t>10197 </t>
  </si>
  <si>
    <t>7961 </t>
  </si>
  <si>
    <t>3648 </t>
  </si>
  <si>
    <t>6022 </t>
  </si>
  <si>
    <t>6852 </t>
  </si>
  <si>
    <t>4027 </t>
  </si>
  <si>
    <t>4243 </t>
  </si>
  <si>
    <t>3598 </t>
  </si>
  <si>
    <t>154547 </t>
  </si>
  <si>
    <t>140737 </t>
  </si>
  <si>
    <t>127153 </t>
  </si>
  <si>
    <t>117241 </t>
  </si>
  <si>
    <t>124566 </t>
  </si>
  <si>
    <t>113030 </t>
  </si>
  <si>
    <t>94470 </t>
  </si>
  <si>
    <t>96122 </t>
  </si>
  <si>
    <t>104600 </t>
  </si>
  <si>
    <t>109594 </t>
  </si>
  <si>
    <t>114637 </t>
  </si>
  <si>
    <t>4091 </t>
  </si>
  <si>
    <t>3706 </t>
  </si>
  <si>
    <t>6543 </t>
  </si>
  <si>
    <t>7072 </t>
  </si>
  <si>
    <t>4781 </t>
  </si>
  <si>
    <t>4242 </t>
  </si>
  <si>
    <t>2124 </t>
  </si>
  <si>
    <t>1670 </t>
  </si>
  <si>
    <t>1184 </t>
  </si>
  <si>
    <t>1518 </t>
  </si>
  <si>
    <t>1339 </t>
  </si>
  <si>
    <t>3993 </t>
  </si>
  <si>
    <t>3784 </t>
  </si>
  <si>
    <t>4079 </t>
  </si>
  <si>
    <t>5763 </t>
  </si>
  <si>
    <t>4649 </t>
  </si>
  <si>
    <t>3245 </t>
  </si>
  <si>
    <t>4533 </t>
  </si>
  <si>
    <t>6387 </t>
  </si>
  <si>
    <t>10749 </t>
  </si>
  <si>
    <t>25039 </t>
  </si>
  <si>
    <t>1896 </t>
  </si>
  <si>
    <t>1425 </t>
  </si>
  <si>
    <t>1711 </t>
  </si>
  <si>
    <t>1962 </t>
  </si>
  <si>
    <t>3921 </t>
  </si>
  <si>
    <t>16922 </t>
  </si>
  <si>
    <t>17019 </t>
  </si>
  <si>
    <t>9387 </t>
  </si>
  <si>
    <t>17533 </t>
  </si>
  <si>
    <t>20302b </t>
  </si>
  <si>
    <t>21805 </t>
  </si>
  <si>
    <t>26517 </t>
  </si>
  <si>
    <t>38220 </t>
  </si>
  <si>
    <t>42860 </t>
  </si>
  <si>
    <t>62375 </t>
  </si>
  <si>
    <t>71936 </t>
  </si>
  <si>
    <t>84170 </t>
  </si>
  <si>
    <t>79590 </t>
  </si>
  <si>
    <t>123721 </t>
  </si>
  <si>
    <t>114599 </t>
  </si>
  <si>
    <t>94142 </t>
  </si>
  <si>
    <t>128092 </t>
  </si>
  <si>
    <t>144640 </t>
  </si>
  <si>
    <t>168826 </t>
  </si>
  <si>
    <t>154827 </t>
  </si>
  <si>
    <t>147868 </t>
  </si>
  <si>
    <t>132002 </t>
  </si>
  <si>
    <t>137452 </t>
  </si>
  <si>
    <t>135852 </t>
  </si>
  <si>
    <t>143261 </t>
  </si>
  <si>
    <t>114569 </t>
  </si>
  <si>
    <t>96051 </t>
  </si>
  <si>
    <t>12654 </t>
  </si>
  <si>
    <t>8940 </t>
  </si>
  <si>
    <t>13240 </t>
  </si>
  <si>
    <t>7571 </t>
  </si>
  <si>
    <t>5297 </t>
  </si>
  <si>
    <t>3263 </t>
  </si>
  <si>
    <t>3269 </t>
  </si>
  <si>
    <t>1081 </t>
  </si>
  <si>
    <t>10682 </t>
  </si>
  <si>
    <t>13406 </t>
  </si>
  <si>
    <t>19140 </t>
  </si>
  <si>
    <t>28659 </t>
  </si>
  <si>
    <t>35266 </t>
  </si>
  <si>
    <t>45485 </t>
  </si>
  <si>
    <t>53696 </t>
  </si>
  <si>
    <t>59369 </t>
  </si>
  <si>
    <t>65938 </t>
  </si>
  <si>
    <t>56153 </t>
  </si>
  <si>
    <t>65383 </t>
  </si>
  <si>
    <t>4534 </t>
  </si>
  <si>
    <t>3952 </t>
  </si>
  <si>
    <t>2917 </t>
  </si>
  <si>
    <t>2780 </t>
  </si>
  <si>
    <t>3463 </t>
  </si>
  <si>
    <t>4073 </t>
  </si>
  <si>
    <t>1937 </t>
  </si>
  <si>
    <t>2184 </t>
  </si>
  <si>
    <t>2314 </t>
  </si>
  <si>
    <t>9421 </t>
  </si>
  <si>
    <t>9951 </t>
  </si>
  <si>
    <t>17178 </t>
  </si>
  <si>
    <t>20106 </t>
  </si>
  <si>
    <t>18964 </t>
  </si>
  <si>
    <t>8322 </t>
  </si>
  <si>
    <t>4230 </t>
  </si>
  <si>
    <t>3235 </t>
  </si>
  <si>
    <t>3660p </t>
  </si>
  <si>
    <t>2467 </t>
  </si>
  <si>
    <t>1128 </t>
  </si>
  <si>
    <t>1236 </t>
  </si>
  <si>
    <t>1215 </t>
  </si>
  <si>
    <t>4022 </t>
  </si>
  <si>
    <t>4311 </t>
  </si>
  <si>
    <t>3405 </t>
  </si>
  <si>
    <t>4680 </t>
  </si>
  <si>
    <t>3369 </t>
  </si>
  <si>
    <t>5261 </t>
  </si>
  <si>
    <t>5432 </t>
  </si>
  <si>
    <t>9870 </t>
  </si>
  <si>
    <t>6101 </t>
  </si>
  <si>
    <t>8442 </t>
  </si>
  <si>
    <t>8104 </t>
  </si>
  <si>
    <t>5802 </t>
  </si>
  <si>
    <t>6086 </t>
  </si>
  <si>
    <t>20554 </t>
  </si>
  <si>
    <t>18379 </t>
  </si>
  <si>
    <t>45321 </t>
  </si>
  <si>
    <t>28799 </t>
  </si>
  <si>
    <t>26171 </t>
  </si>
  <si>
    <t>28488 </t>
  </si>
  <si>
    <t>29089 </t>
  </si>
  <si>
    <t>30653 </t>
  </si>
  <si>
    <t>28229 </t>
  </si>
  <si>
    <t>29754 </t>
  </si>
  <si>
    <t>26275 </t>
  </si>
  <si>
    <t>28598 </t>
  </si>
  <si>
    <t>30955 </t>
  </si>
  <si>
    <t>36011 </t>
  </si>
  <si>
    <t>44694 </t>
  </si>
  <si>
    <t>41645 </t>
  </si>
  <si>
    <t>34876 </t>
  </si>
  <si>
    <t>25746 </t>
  </si>
  <si>
    <t>14010 </t>
  </si>
  <si>
    <t>10268 </t>
  </si>
  <si>
    <t>7978 </t>
  </si>
  <si>
    <t>6135 </t>
  </si>
  <si>
    <t>6690 </t>
  </si>
  <si>
    <t>7043 </t>
  </si>
  <si>
    <t>1182 </t>
  </si>
  <si>
    <t>1653 </t>
  </si>
  <si>
    <t>2866 </t>
  </si>
  <si>
    <t>1064 </t>
  </si>
  <si>
    <t>1542 </t>
  </si>
  <si>
    <t>1802 </t>
  </si>
  <si>
    <t>2503 </t>
  </si>
  <si>
    <t>2926 </t>
  </si>
  <si>
    <t>3445 </t>
  </si>
  <si>
    <t>3792 </t>
  </si>
  <si>
    <t>2704 </t>
  </si>
  <si>
    <t>2435 </t>
  </si>
  <si>
    <t>2855 </t>
  </si>
  <si>
    <t>2981 </t>
  </si>
  <si>
    <t>4447 </t>
  </si>
  <si>
    <t>22408 </t>
  </si>
  <si>
    <t>24182 </t>
  </si>
  <si>
    <t>21750 </t>
  </si>
  <si>
    <t>23238 </t>
  </si>
  <si>
    <t>21819 </t>
  </si>
  <si>
    <t>5585 </t>
  </si>
  <si>
    <t>9399 </t>
  </si>
  <si>
    <t>2808 </t>
  </si>
  <si>
    <t>3306 </t>
  </si>
  <si>
    <t>3333 </t>
  </si>
  <si>
    <t>2684 </t>
  </si>
  <si>
    <t>3204 </t>
  </si>
  <si>
    <t>1551 </t>
  </si>
  <si>
    <t>1691 </t>
  </si>
  <si>
    <t>1792 </t>
  </si>
  <si>
    <t>1840 </t>
  </si>
  <si>
    <t>1775 </t>
  </si>
  <si>
    <t>1490 </t>
  </si>
  <si>
    <t>3484 </t>
  </si>
  <si>
    <t>3492 </t>
  </si>
  <si>
    <t>4016 </t>
  </si>
  <si>
    <t>1393 </t>
  </si>
  <si>
    <t>1125 </t>
  </si>
  <si>
    <t>1478 </t>
  </si>
  <si>
    <t>3049 </t>
  </si>
  <si>
    <t>4526 </t>
  </si>
  <si>
    <t>6880 </t>
  </si>
  <si>
    <t>5683 </t>
  </si>
  <si>
    <t>4433 </t>
  </si>
  <si>
    <t>4824 </t>
  </si>
  <si>
    <t>6682 </t>
  </si>
  <si>
    <t>3413 </t>
  </si>
  <si>
    <t>4334 </t>
  </si>
  <si>
    <t>4558 </t>
  </si>
  <si>
    <t>9087 </t>
  </si>
  <si>
    <t>37792 </t>
  </si>
  <si>
    <t>33222 </t>
  </si>
  <si>
    <t>28893 </t>
  </si>
  <si>
    <t>39573 </t>
  </si>
  <si>
    <t>51239 </t>
  </si>
  <si>
    <t>33629 </t>
  </si>
  <si>
    <t>30461 </t>
  </si>
  <si>
    <t>29525 </t>
  </si>
  <si>
    <t>32457 </t>
  </si>
  <si>
    <t>36634 </t>
  </si>
  <si>
    <t>50179 </t>
  </si>
  <si>
    <t>120125 </t>
  </si>
  <si>
    <t>130535 </t>
  </si>
  <si>
    <t>148275 </t>
  </si>
  <si>
    <t>161755 </t>
  </si>
  <si>
    <t>154015 </t>
  </si>
  <si>
    <t>164541 </t>
  </si>
  <si>
    <t>129257 </t>
  </si>
  <si>
    <t>203628 </t>
  </si>
  <si>
    <t>194842 </t>
  </si>
  <si>
    <t>177565 </t>
  </si>
  <si>
    <t>193884 </t>
  </si>
  <si>
    <t>9041 </t>
  </si>
  <si>
    <t>7867 </t>
  </si>
  <si>
    <t>8154 </t>
  </si>
  <si>
    <t>12655 </t>
  </si>
  <si>
    <t>11955 </t>
  </si>
  <si>
    <t>14877 </t>
  </si>
  <si>
    <t>10312 </t>
  </si>
  <si>
    <t>11444 </t>
  </si>
  <si>
    <t>11645 </t>
  </si>
  <si>
    <t>14406 </t>
  </si>
  <si>
    <t>12723 </t>
  </si>
  <si>
    <t>36515 </t>
  </si>
  <si>
    <t>35427 </t>
  </si>
  <si>
    <t>35685 </t>
  </si>
  <si>
    <t>38437 </t>
  </si>
  <si>
    <t>46711 </t>
  </si>
  <si>
    <t>43889 </t>
  </si>
  <si>
    <t>44365 </t>
  </si>
  <si>
    <t>43440 </t>
  </si>
  <si>
    <t>39314 </t>
  </si>
  <si>
    <t>36012 </t>
  </si>
  <si>
    <t>33500 </t>
  </si>
  <si>
    <t>1914 </t>
  </si>
  <si>
    <t>2660 </t>
  </si>
  <si>
    <t>2147 </t>
  </si>
  <si>
    <t>1713 </t>
  </si>
  <si>
    <t>1135 </t>
  </si>
  <si>
    <t>1193 </t>
  </si>
  <si>
    <t>1186 </t>
  </si>
  <si>
    <t>1096 </t>
  </si>
  <si>
    <t>24785 </t>
  </si>
  <si>
    <t>8238 </t>
  </si>
  <si>
    <t>6901 </t>
  </si>
  <si>
    <t>5072 </t>
  </si>
  <si>
    <t>4359 </t>
  </si>
  <si>
    <t>5968 </t>
  </si>
  <si>
    <t>8141 </t>
  </si>
  <si>
    <t>9488 </t>
  </si>
  <si>
    <t>9216 </t>
  </si>
  <si>
    <t>6570 </t>
  </si>
  <si>
    <t>7059 </t>
  </si>
  <si>
    <t>508457 </t>
  </si>
  <si>
    <t>42295 </t>
  </si>
  <si>
    <t xml:space="preserve">    1. Nieuwkomers-evolutie (**)</t>
  </si>
  <si>
    <t xml:space="preserve">    2. % Nieuwkomers - op bevolk.evolutie</t>
  </si>
  <si>
    <t xml:space="preserve">    3. Nieuwkomers-evolutie/1.000 inw.</t>
  </si>
  <si>
    <t>http://www.bamf.de/SharedDocs/Anlagen/DE/Downloads/Infothek/Statistik/Asyl/201507-statistik-anlage-asyl-geschaeftsbericht.html?nn=1694460</t>
  </si>
  <si>
    <t>Asyl Duitsland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</si>
  <si>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</si>
  <si>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</si>
  <si>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</si>
  <si>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</si>
  <si>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</si>
  <si>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</si>
  <si>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</si>
  <si>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</si>
  <si>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</si>
  <si>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</si>
  <si>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</si>
  <si>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</si>
  <si>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</si>
  <si>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</si>
  <si>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</si>
  <si>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</si>
  <si>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</si>
  <si>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</si>
  <si>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</si>
  <si>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</si>
  <si>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</si>
  <si>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</si>
  <si>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</si>
  <si>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</si>
  <si>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</si>
  <si>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</si>
  <si>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</si>
  <si>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</si>
  <si>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</si>
  <si>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</si>
  <si>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</si>
  <si>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</si>
  <si>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</si>
  <si>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</si>
  <si>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</si>
  <si>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</si>
  <si>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</si>
  <si>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</si>
  <si>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</si>
  <si>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</si>
  <si>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</t>
  </si>
  <si>
    <t>Croatia</t>
  </si>
  <si>
    <t>Turkey</t>
  </si>
  <si>
    <t>2010</t>
  </si>
  <si>
    <t>Former YRMacedonia</t>
  </si>
  <si>
    <t>Germany (incl.GDR)</t>
  </si>
  <si>
    <t xml:space="preserve">      1. West-Europa</t>
  </si>
  <si>
    <t xml:space="preserve">      3. Azië</t>
  </si>
  <si>
    <t xml:space="preserve">      2. Oost-Europa</t>
  </si>
  <si>
    <t>1. Totale bevolking</t>
  </si>
  <si>
    <t xml:space="preserve">        1. West-Europa</t>
  </si>
  <si>
    <t xml:space="preserve">         2. Oost-Europa</t>
  </si>
  <si>
    <t xml:space="preserve">         1. West-Europa</t>
  </si>
  <si>
    <t xml:space="preserve">         3. Azië</t>
  </si>
  <si>
    <t>2. Vreemdelingen</t>
  </si>
  <si>
    <t>3. Nationaliteitsverwerving</t>
  </si>
  <si>
    <t xml:space="preserve">    1. Bevolkingsaantal</t>
  </si>
  <si>
    <t xml:space="preserve">    2. Bevolkingsevolutie</t>
  </si>
  <si>
    <t xml:space="preserve">    2. % vreemdelingen in de bevolking </t>
  </si>
  <si>
    <t xml:space="preserve">    3. Vreemdelingenevolutie</t>
  </si>
  <si>
    <t xml:space="preserve">    3. Nationaliteitsverw./1.000 nationals</t>
  </si>
  <si>
    <t xml:space="preserve">    2. Nationaliteitsverw./1.000 inwoners</t>
  </si>
  <si>
    <t xml:space="preserve">    4. % nationaliteitsverw./vreemdelingen</t>
  </si>
  <si>
    <t xml:space="preserve">       1. West-Europa</t>
  </si>
  <si>
    <t xml:space="preserve">       2. Oost-Europa</t>
  </si>
  <si>
    <t xml:space="preserve">       3. Azië</t>
  </si>
  <si>
    <t xml:space="preserve">        2. Oost-Europa</t>
  </si>
  <si>
    <t xml:space="preserve">        3. Azië</t>
  </si>
  <si>
    <t xml:space="preserve">    1. Asielaanvragen</t>
  </si>
  <si>
    <t>(*) Gegevens worden in hoofdzaak betrokken van Eurostat, aangevuld met OESO-gegevens (schuine druk)</t>
  </si>
  <si>
    <t>= de evolutie van het aantal vreemdelingen (tabel 2.3) + het aantal nationaliteitsverwervingen (tabel 3.1)</t>
  </si>
  <si>
    <t>Voor de Eurostat-site zie:</t>
  </si>
  <si>
    <t xml:space="preserve">    4. Vreemdelingenevol./1000 inwoners</t>
  </si>
  <si>
    <t>Op de +jes klikken om het detail langs de linkerkant en boven te openen</t>
  </si>
  <si>
    <t xml:space="preserve">    1. Aantal vreemdelingen</t>
  </si>
  <si>
    <t xml:space="preserve">    1. Aantal nationaliteitsverwerving</t>
  </si>
  <si>
    <t>2011</t>
  </si>
  <si>
    <t>:</t>
  </si>
  <si>
    <t xml:space="preserve">    3. Bevolkingsevolutie per 1.000 inwoners</t>
  </si>
  <si>
    <t xml:space="preserve">    4. Bevolkingsevolutie 2000=indeks 100</t>
  </si>
  <si>
    <t>2012</t>
  </si>
  <si>
    <t>2013</t>
  </si>
  <si>
    <t>Germany</t>
  </si>
  <si>
    <t>Former Yugoslav Republic of Macedonia, the</t>
  </si>
  <si>
    <t>Serbia</t>
  </si>
  <si>
    <t>Kosovo</t>
  </si>
  <si>
    <t>Serbie</t>
  </si>
  <si>
    <t>Albanië</t>
  </si>
  <si>
    <t>2014</t>
  </si>
  <si>
    <t>EU (28 countries)</t>
  </si>
  <si>
    <t>Euro area (18 countries)</t>
  </si>
  <si>
    <t>Euro area (17 countries)</t>
  </si>
  <si>
    <t>Belarus</t>
  </si>
  <si>
    <t>Russia</t>
  </si>
  <si>
    <t>Ukraine</t>
  </si>
  <si>
    <t>Armenia</t>
  </si>
  <si>
    <t>: </t>
  </si>
  <si>
    <r>
      <t>965</t>
    </r>
    <r>
      <rPr>
        <b/>
        <vertAlign val="superscript"/>
        <sz val="10"/>
        <rFont val="Arial"/>
        <family val="0"/>
      </rPr>
      <t>b</t>
    </r>
    <r>
      <rPr>
        <sz val="10"/>
        <rFont val="Arial"/>
        <family val="0"/>
      </rPr>
      <t> </t>
    </r>
  </si>
  <si>
    <t>889 </t>
  </si>
  <si>
    <t>612 </t>
  </si>
  <si>
    <t>126 </t>
  </si>
  <si>
    <t>247 </t>
  </si>
  <si>
    <t>504 </t>
  </si>
  <si>
    <t>471 </t>
  </si>
  <si>
    <t>610 </t>
  </si>
  <si>
    <t>435 </t>
  </si>
  <si>
    <t>467 </t>
  </si>
  <si>
    <t>371 </t>
  </si>
  <si>
    <t>310 </t>
  </si>
  <si>
    <t>203 </t>
  </si>
  <si>
    <t>181 </t>
  </si>
  <si>
    <t>254 </t>
  </si>
  <si>
    <t>202 </t>
  </si>
  <si>
    <t>754 </t>
  </si>
  <si>
    <t>785 </t>
  </si>
  <si>
    <t>841 </t>
  </si>
  <si>
    <t>954 </t>
  </si>
  <si>
    <t>783 </t>
  </si>
  <si>
    <t>589 </t>
  </si>
  <si>
    <t>584 </t>
  </si>
  <si>
    <t>562 </t>
  </si>
  <si>
    <r>
      <t>474</t>
    </r>
    <r>
      <rPr>
        <b/>
        <vertAlign val="superscript"/>
        <sz val="10"/>
        <rFont val="Arial"/>
        <family val="0"/>
      </rPr>
      <t>e</t>
    </r>
    <r>
      <rPr>
        <sz val="10"/>
        <rFont val="Arial"/>
        <family val="0"/>
      </rPr>
      <t> </t>
    </r>
  </si>
  <si>
    <t>553 </t>
  </si>
  <si>
    <t>644 </t>
  </si>
  <si>
    <t>817 </t>
  </si>
  <si>
    <r>
      <t>322</t>
    </r>
    <r>
      <rPr>
        <b/>
        <vertAlign val="superscript"/>
        <sz val="10"/>
        <rFont val="Arial"/>
        <family val="0"/>
      </rPr>
      <t>b</t>
    </r>
    <r>
      <rPr>
        <sz val="10"/>
        <rFont val="Arial"/>
        <family val="0"/>
      </rPr>
      <t> </t>
    </r>
  </si>
  <si>
    <t>236 </t>
  </si>
  <si>
    <t>661 </t>
  </si>
  <si>
    <t>242 </t>
  </si>
  <si>
    <t>139 </t>
  </si>
  <si>
    <t>282 </t>
  </si>
  <si>
    <t>767 </t>
  </si>
  <si>
    <t>29 </t>
  </si>
  <si>
    <r>
      <t>31</t>
    </r>
    <r>
      <rPr>
        <b/>
        <vertAlign val="superscript"/>
        <sz val="10"/>
        <rFont val="Arial"/>
        <family val="0"/>
      </rPr>
      <t>e</t>
    </r>
    <r>
      <rPr>
        <sz val="10"/>
        <rFont val="Arial"/>
        <family val="0"/>
      </rPr>
      <t> </t>
    </r>
  </si>
  <si>
    <t>478 </t>
  </si>
  <si>
    <t>262 </t>
  </si>
  <si>
    <t>239 </t>
  </si>
  <si>
    <t>272 </t>
  </si>
  <si>
    <t>255 </t>
  </si>
  <si>
    <t>434 </t>
  </si>
  <si>
    <t>647 </t>
  </si>
  <si>
    <t>914 </t>
  </si>
  <si>
    <t>728 </t>
  </si>
  <si>
    <t>450 </t>
  </si>
  <si>
    <t>370 </t>
  </si>
  <si>
    <t>413 </t>
  </si>
  <si>
    <t>178 </t>
  </si>
  <si>
    <t>166 </t>
  </si>
  <si>
    <t>153 </t>
  </si>
  <si>
    <t>210 </t>
  </si>
  <si>
    <t>250 </t>
  </si>
  <si>
    <t>103 </t>
  </si>
  <si>
    <t>95 </t>
  </si>
  <si>
    <t>116 </t>
  </si>
  <si>
    <t>119 </t>
  </si>
  <si>
    <t>819 </t>
  </si>
  <si>
    <t>227 </t>
  </si>
  <si>
    <t>162 </t>
  </si>
  <si>
    <t>EU (27 countries)</t>
  </si>
  <si>
    <t>Euro area (19 countries)</t>
  </si>
  <si>
    <t>France (metropolitan)</t>
  </si>
  <si>
    <t>Albania</t>
  </si>
  <si>
    <t>Andorra</t>
  </si>
  <si>
    <t>Bosnia and Herzegovina</t>
  </si>
  <si>
    <t>Kosovo (under United Nations Security Council Resolution 1244/99)</t>
  </si>
  <si>
    <t>Moldova</t>
  </si>
  <si>
    <t>Monaco</t>
  </si>
  <si>
    <t>San Marino</t>
  </si>
  <si>
    <t>Azerbaijan</t>
  </si>
  <si>
    <t>Georgia</t>
  </si>
  <si>
    <t>494702123 </t>
  </si>
  <si>
    <t>496543994 </t>
  </si>
  <si>
    <t>498408547 </t>
  </si>
  <si>
    <t>500418320 </t>
  </si>
  <si>
    <t>502186144 </t>
  </si>
  <si>
    <t>503234845b </t>
  </si>
  <si>
    <t>504494374b </t>
  </si>
  <si>
    <t>504056505bp </t>
  </si>
  <si>
    <t>505114995p </t>
  </si>
  <si>
    <t>506880616ep </t>
  </si>
  <si>
    <t>508191116bep </t>
  </si>
  <si>
    <t>490391262 </t>
  </si>
  <si>
    <t>492231507 </t>
  </si>
  <si>
    <t>494095017 </t>
  </si>
  <si>
    <t>496106353 </t>
  </si>
  <si>
    <t>497876348 </t>
  </si>
  <si>
    <t>498931998b </t>
  </si>
  <si>
    <t>500204517b </t>
  </si>
  <si>
    <t>499780521bp </t>
  </si>
  <si>
    <t>500852855p </t>
  </si>
  <si>
    <t>502633807ep </t>
  </si>
  <si>
    <t>503965800bep </t>
  </si>
  <si>
    <t>328245249 </t>
  </si>
  <si>
    <t>329792335 </t>
  </si>
  <si>
    <t>331312351 </t>
  </si>
  <si>
    <t>333218062 </t>
  </si>
  <si>
    <t>334566164 </t>
  </si>
  <si>
    <t>335330651 </t>
  </si>
  <si>
    <t>336102126b </t>
  </si>
  <si>
    <t>335297465bp </t>
  </si>
  <si>
    <t>335996953p </t>
  </si>
  <si>
    <t>337419815ep </t>
  </si>
  <si>
    <t>338335120bep </t>
  </si>
  <si>
    <t>324890029 </t>
  </si>
  <si>
    <t>326502500 </t>
  </si>
  <si>
    <t>328062368 </t>
  </si>
  <si>
    <t>330005457 </t>
  </si>
  <si>
    <t>331382308 </t>
  </si>
  <si>
    <t>332188675 </t>
  </si>
  <si>
    <t>333049538b </t>
  </si>
  <si>
    <t>332293824bp </t>
  </si>
  <si>
    <t>333025048p </t>
  </si>
  <si>
    <t>334476343ep </t>
  </si>
  <si>
    <t>335413858bep </t>
  </si>
  <si>
    <t>322640305 </t>
  </si>
  <si>
    <t>324274626 </t>
  </si>
  <si>
    <t>325853528 </t>
  </si>
  <si>
    <t>327813647 </t>
  </si>
  <si>
    <t>329219474 </t>
  </si>
  <si>
    <t>330068171 </t>
  </si>
  <si>
    <t>330974933b </t>
  </si>
  <si>
    <t>330249011bp </t>
  </si>
  <si>
    <t>331001223p </t>
  </si>
  <si>
    <t>332451772ep </t>
  </si>
  <si>
    <t>10445852 </t>
  </si>
  <si>
    <t>10511382 </t>
  </si>
  <si>
    <t>10584534 </t>
  </si>
  <si>
    <t>10666866 </t>
  </si>
  <si>
    <t>10753080 </t>
  </si>
  <si>
    <t>10839905 </t>
  </si>
  <si>
    <t>11000638b </t>
  </si>
  <si>
    <t>11094850 </t>
  </si>
  <si>
    <t>11161642 </t>
  </si>
  <si>
    <t>7745147 </t>
  </si>
  <si>
    <t>7688573 </t>
  </si>
  <si>
    <t>7629371 </t>
  </si>
  <si>
    <t>7572673 </t>
  </si>
  <si>
    <t>7518002 </t>
  </si>
  <si>
    <t>7467119 </t>
  </si>
  <si>
    <t>7421766 </t>
  </si>
  <si>
    <t>7369431 </t>
  </si>
  <si>
    <t>7327224 </t>
  </si>
  <si>
    <t>7284552 </t>
  </si>
  <si>
    <t>10195347 </t>
  </si>
  <si>
    <t>10198855 </t>
  </si>
  <si>
    <t>10223577 </t>
  </si>
  <si>
    <t>10254233 </t>
  </si>
  <si>
    <t>10343422 </t>
  </si>
  <si>
    <t>10425783 </t>
  </si>
  <si>
    <t>10462088 </t>
  </si>
  <si>
    <t>10486731 </t>
  </si>
  <si>
    <t>10505445 </t>
  </si>
  <si>
    <t>10516125 </t>
  </si>
  <si>
    <t>5397640 </t>
  </si>
  <si>
    <t>5411405 </t>
  </si>
  <si>
    <t>5427459 </t>
  </si>
  <si>
    <t>5447084 </t>
  </si>
  <si>
    <t>5475791 </t>
  </si>
  <si>
    <t>5511451 </t>
  </si>
  <si>
    <t>5534738 </t>
  </si>
  <si>
    <t>5560628 </t>
  </si>
  <si>
    <t>5580516 </t>
  </si>
  <si>
    <t>5602628 </t>
  </si>
  <si>
    <t>1366250 </t>
  </si>
  <si>
    <t>1358850 </t>
  </si>
  <si>
    <t>1350700 </t>
  </si>
  <si>
    <t>1342920 </t>
  </si>
  <si>
    <t>1338440 </t>
  </si>
  <si>
    <t>1335740 </t>
  </si>
  <si>
    <t>1333290 </t>
  </si>
  <si>
    <t>1329660 </t>
  </si>
  <si>
    <t>1325217 </t>
  </si>
  <si>
    <t>1320174 </t>
  </si>
  <si>
    <t>4028851 </t>
  </si>
  <si>
    <t>4111672 </t>
  </si>
  <si>
    <t>4208156 </t>
  </si>
  <si>
    <t>4340118 </t>
  </si>
  <si>
    <t>4457765 </t>
  </si>
  <si>
    <t>4521322 </t>
  </si>
  <si>
    <t>4549428 </t>
  </si>
  <si>
    <t>4570881 </t>
  </si>
  <si>
    <t>4582707 </t>
  </si>
  <si>
    <t>4591087p </t>
  </si>
  <si>
    <t>11037745 </t>
  </si>
  <si>
    <t>11073713 </t>
  </si>
  <si>
    <t>11112113 </t>
  </si>
  <si>
    <t>11143780 </t>
  </si>
  <si>
    <t>11182224 </t>
  </si>
  <si>
    <t>11190654 </t>
  </si>
  <si>
    <t>11183516 </t>
  </si>
  <si>
    <t>11123392 </t>
  </si>
  <si>
    <t>11082566 </t>
  </si>
  <si>
    <t>10991400 </t>
  </si>
  <si>
    <t>42547451 </t>
  </si>
  <si>
    <t>43296338 </t>
  </si>
  <si>
    <t>44009971 </t>
  </si>
  <si>
    <t>44784666 </t>
  </si>
  <si>
    <t>45668939 </t>
  </si>
  <si>
    <t>46239273 </t>
  </si>
  <si>
    <t>46486619 </t>
  </si>
  <si>
    <t>46667174 </t>
  </si>
  <si>
    <t>46818219 </t>
  </si>
  <si>
    <t>46727890 </t>
  </si>
  <si>
    <t>62292241 </t>
  </si>
  <si>
    <t>62772870 </t>
  </si>
  <si>
    <t>63229635 </t>
  </si>
  <si>
    <t>63645065 </t>
  </si>
  <si>
    <t>64007193 </t>
  </si>
  <si>
    <t>64350226 </t>
  </si>
  <si>
    <t>64658856 </t>
  </si>
  <si>
    <t>64978721 </t>
  </si>
  <si>
    <t>65276983p </t>
  </si>
  <si>
    <t>65560721p </t>
  </si>
  <si>
    <t>60505421 </t>
  </si>
  <si>
    <t>60963264 </t>
  </si>
  <si>
    <t>61399733 </t>
  </si>
  <si>
    <t>61795238 </t>
  </si>
  <si>
    <t>62134866 </t>
  </si>
  <si>
    <t>62465709 </t>
  </si>
  <si>
    <t>62765235 </t>
  </si>
  <si>
    <t>63070344 </t>
  </si>
  <si>
    <t>63375971p </t>
  </si>
  <si>
    <t>63652034p </t>
  </si>
  <si>
    <t>4305725 </t>
  </si>
  <si>
    <t>4310861 </t>
  </si>
  <si>
    <t>4312487 </t>
  </si>
  <si>
    <t>4313530 </t>
  </si>
  <si>
    <t>4311967 </t>
  </si>
  <si>
    <t>4309796 </t>
  </si>
  <si>
    <t>4302847 </t>
  </si>
  <si>
    <t>4289857 </t>
  </si>
  <si>
    <t>4275984 </t>
  </si>
  <si>
    <t>4262140 </t>
  </si>
  <si>
    <t>57495900 </t>
  </si>
  <si>
    <t>57874753 </t>
  </si>
  <si>
    <t>58064214 </t>
  </si>
  <si>
    <t>58223744 </t>
  </si>
  <si>
    <t>58652875 </t>
  </si>
  <si>
    <t>59000586 </t>
  </si>
  <si>
    <t>59190143 </t>
  </si>
  <si>
    <t>59364690 </t>
  </si>
  <si>
    <t>59394207 </t>
  </si>
  <si>
    <t>59685227 </t>
  </si>
  <si>
    <t>722893 </t>
  </si>
  <si>
    <t>733067 </t>
  </si>
  <si>
    <t>744013 </t>
  </si>
  <si>
    <t>757916 </t>
  </si>
  <si>
    <t>776333 </t>
  </si>
  <si>
    <t>796930 </t>
  </si>
  <si>
    <t>819140 </t>
  </si>
  <si>
    <t>839751 </t>
  </si>
  <si>
    <t>862011 </t>
  </si>
  <si>
    <t>865878 </t>
  </si>
  <si>
    <t>2276520 </t>
  </si>
  <si>
    <t>2249724 </t>
  </si>
  <si>
    <t>2227874 </t>
  </si>
  <si>
    <t>2208840 </t>
  </si>
  <si>
    <t>2191810 </t>
  </si>
  <si>
    <t>2162834 </t>
  </si>
  <si>
    <t>2120504 </t>
  </si>
  <si>
    <t>2074605 </t>
  </si>
  <si>
    <t>2044813 </t>
  </si>
  <si>
    <t>2023825 </t>
  </si>
  <si>
    <t>3398929 </t>
  </si>
  <si>
    <t>3355220 </t>
  </si>
  <si>
    <t>3289835 </t>
  </si>
  <si>
    <t>3249983 </t>
  </si>
  <si>
    <t>3212605 </t>
  </si>
  <si>
    <t>3183856 </t>
  </si>
  <si>
    <t>3141976 </t>
  </si>
  <si>
    <t>3052588 </t>
  </si>
  <si>
    <t>3003641 </t>
  </si>
  <si>
    <t>2971905 </t>
  </si>
  <si>
    <t>454960 </t>
  </si>
  <si>
    <t>461230 </t>
  </si>
  <si>
    <t>469086 </t>
  </si>
  <si>
    <t>476187 </t>
  </si>
  <si>
    <t>483799 </t>
  </si>
  <si>
    <t>493500 </t>
  </si>
  <si>
    <t>502066 </t>
  </si>
  <si>
    <t>511840 </t>
  </si>
  <si>
    <t>524853b </t>
  </si>
  <si>
    <t>537039 </t>
  </si>
  <si>
    <t>10116742 </t>
  </si>
  <si>
    <t>10097549 </t>
  </si>
  <si>
    <t>10076581 </t>
  </si>
  <si>
    <t>10066158 </t>
  </si>
  <si>
    <t>10045401 </t>
  </si>
  <si>
    <t>10030975 </t>
  </si>
  <si>
    <t>10014324 </t>
  </si>
  <si>
    <t>9985722 </t>
  </si>
  <si>
    <t>9931925b </t>
  </si>
  <si>
    <t>9908798 </t>
  </si>
  <si>
    <t>399867 </t>
  </si>
  <si>
    <t>402668 </t>
  </si>
  <si>
    <t>404999 </t>
  </si>
  <si>
    <t>405616 </t>
  </si>
  <si>
    <t>407832 </t>
  </si>
  <si>
    <t>410926 </t>
  </si>
  <si>
    <t>414027 </t>
  </si>
  <si>
    <t>414989 </t>
  </si>
  <si>
    <t>417546 </t>
  </si>
  <si>
    <t>421364 </t>
  </si>
  <si>
    <t>16258032 </t>
  </si>
  <si>
    <t>16305526 </t>
  </si>
  <si>
    <t>16334210 </t>
  </si>
  <si>
    <t>16357992 </t>
  </si>
  <si>
    <t>16405399 </t>
  </si>
  <si>
    <t>16485787 </t>
  </si>
  <si>
    <t>16574989 </t>
  </si>
  <si>
    <t>16655799 </t>
  </si>
  <si>
    <t>16730348 </t>
  </si>
  <si>
    <t>16779575 </t>
  </si>
  <si>
    <t>8142573 </t>
  </si>
  <si>
    <t>8201359 </t>
  </si>
  <si>
    <t>8254298 </t>
  </si>
  <si>
    <t>8282984 </t>
  </si>
  <si>
    <t>8307989 </t>
  </si>
  <si>
    <t>8335003 </t>
  </si>
  <si>
    <t>8351643 </t>
  </si>
  <si>
    <t>8375164 </t>
  </si>
  <si>
    <t>8408121 </t>
  </si>
  <si>
    <t>8451860 </t>
  </si>
  <si>
    <t>38190608 </t>
  </si>
  <si>
    <t>38173835 </t>
  </si>
  <si>
    <t>38157055 </t>
  </si>
  <si>
    <t>38125479 </t>
  </si>
  <si>
    <t>38115641 </t>
  </si>
  <si>
    <t>38135876 </t>
  </si>
  <si>
    <t>38022869b </t>
  </si>
  <si>
    <t>38062718 </t>
  </si>
  <si>
    <t>38063792 </t>
  </si>
  <si>
    <t>38062535 </t>
  </si>
  <si>
    <t>10473050 </t>
  </si>
  <si>
    <t>10494672 </t>
  </si>
  <si>
    <t>10511988 </t>
  </si>
  <si>
    <t>10532588 </t>
  </si>
  <si>
    <t>10553339 </t>
  </si>
  <si>
    <t>10563014 </t>
  </si>
  <si>
    <t>10573479 </t>
  </si>
  <si>
    <t>10572721 </t>
  </si>
  <si>
    <t>10542398 </t>
  </si>
  <si>
    <t>10487289 </t>
  </si>
  <si>
    <t>21521142 </t>
  </si>
  <si>
    <t>21382354 </t>
  </si>
  <si>
    <t>21257016 </t>
  </si>
  <si>
    <t>21130503 </t>
  </si>
  <si>
    <t>20635460 </t>
  </si>
  <si>
    <t>20440290 </t>
  </si>
  <si>
    <t>20294683 </t>
  </si>
  <si>
    <t>20199059 </t>
  </si>
  <si>
    <t>20095996 </t>
  </si>
  <si>
    <t>20020074 </t>
  </si>
  <si>
    <t>1996433 </t>
  </si>
  <si>
    <t>1997590 </t>
  </si>
  <si>
    <t>2003358 </t>
  </si>
  <si>
    <t>2010377 </t>
  </si>
  <si>
    <t>2010269b </t>
  </si>
  <si>
    <t>2032362 </t>
  </si>
  <si>
    <t>2046976 </t>
  </si>
  <si>
    <t>2050189 </t>
  </si>
  <si>
    <t>2055496 </t>
  </si>
  <si>
    <t>2058821 </t>
  </si>
  <si>
    <t>5371875 </t>
  </si>
  <si>
    <t>5372685 </t>
  </si>
  <si>
    <t>5372928 </t>
  </si>
  <si>
    <t>5373180 </t>
  </si>
  <si>
    <t>5376064 </t>
  </si>
  <si>
    <t>5382401 </t>
  </si>
  <si>
    <t>5390410 </t>
  </si>
  <si>
    <t>5392446 </t>
  </si>
  <si>
    <t>5404322 </t>
  </si>
  <si>
    <t>5410836 </t>
  </si>
  <si>
    <t>5219732 </t>
  </si>
  <si>
    <t>5236611 </t>
  </si>
  <si>
    <t>5255580 </t>
  </si>
  <si>
    <t>5276955 </t>
  </si>
  <si>
    <t>5300484 </t>
  </si>
  <si>
    <t>5326314 </t>
  </si>
  <si>
    <t>5351427 </t>
  </si>
  <si>
    <t>5375276 </t>
  </si>
  <si>
    <t>5401267 </t>
  </si>
  <si>
    <t>5426674 </t>
  </si>
  <si>
    <t>8975670 </t>
  </si>
  <si>
    <t>9011392 </t>
  </si>
  <si>
    <t>9047752 </t>
  </si>
  <si>
    <t>9113257 </t>
  </si>
  <si>
    <t>9182927 </t>
  </si>
  <si>
    <t>9256347 </t>
  </si>
  <si>
    <t>9340682 </t>
  </si>
  <si>
    <t>9415570 </t>
  </si>
  <si>
    <t>9482855 </t>
  </si>
  <si>
    <t>9555893 </t>
  </si>
  <si>
    <t>59793759 </t>
  </si>
  <si>
    <t>60182050 </t>
  </si>
  <si>
    <t>60620361 </t>
  </si>
  <si>
    <t>61073279 </t>
  </si>
  <si>
    <t>61571647 </t>
  </si>
  <si>
    <t>62042343 </t>
  </si>
  <si>
    <t>62510197 </t>
  </si>
  <si>
    <t>63022532 </t>
  </si>
  <si>
    <t>63495303 </t>
  </si>
  <si>
    <t>63905297p </t>
  </si>
  <si>
    <t>290570 </t>
  </si>
  <si>
    <t>293577 </t>
  </si>
  <si>
    <t>299891 </t>
  </si>
  <si>
    <t>307672 </t>
  </si>
  <si>
    <t>315459 </t>
  </si>
  <si>
    <t>319368 </t>
  </si>
  <si>
    <t>317630 </t>
  </si>
  <si>
    <t>318452 </t>
  </si>
  <si>
    <t>319575 </t>
  </si>
  <si>
    <t>321857 </t>
  </si>
  <si>
    <t>34294 </t>
  </si>
  <si>
    <t>34600 </t>
  </si>
  <si>
    <t>34905 </t>
  </si>
  <si>
    <t>35168 </t>
  </si>
  <si>
    <t>35356 </t>
  </si>
  <si>
    <t>35589 </t>
  </si>
  <si>
    <t>35894 </t>
  </si>
  <si>
    <t>36149 </t>
  </si>
  <si>
    <t>36475 </t>
  </si>
  <si>
    <t>36838 </t>
  </si>
  <si>
    <t>4577457 </t>
  </si>
  <si>
    <t>4606363 </t>
  </si>
  <si>
    <t>4640219 </t>
  </si>
  <si>
    <t>4681134 </t>
  </si>
  <si>
    <t>4737171 </t>
  </si>
  <si>
    <t>4799252 </t>
  </si>
  <si>
    <t>4858199 </t>
  </si>
  <si>
    <t>4920305 </t>
  </si>
  <si>
    <t>4985870 </t>
  </si>
  <si>
    <t>5051275 </t>
  </si>
  <si>
    <t>7364148 </t>
  </si>
  <si>
    <t>7415102 </t>
  </si>
  <si>
    <t>7459128 </t>
  </si>
  <si>
    <t>7508739 </t>
  </si>
  <si>
    <t>7593494 </t>
  </si>
  <si>
    <t>7701856 </t>
  </si>
  <si>
    <t>7785806 </t>
  </si>
  <si>
    <t>7870134b </t>
  </si>
  <si>
    <t>7954662 </t>
  </si>
  <si>
    <t>8039060 </t>
  </si>
  <si>
    <t>612214 </t>
  </si>
  <si>
    <t>613420 </t>
  </si>
  <si>
    <t>613109 </t>
  </si>
  <si>
    <t>614624 </t>
  </si>
  <si>
    <t>615543 </t>
  </si>
  <si>
    <t>617157 </t>
  </si>
  <si>
    <t>619001 </t>
  </si>
  <si>
    <t>619850 </t>
  </si>
  <si>
    <t>620308 </t>
  </si>
  <si>
    <t>620893 </t>
  </si>
  <si>
    <t>2029892 </t>
  </si>
  <si>
    <t>2035196 </t>
  </si>
  <si>
    <t>2038514 </t>
  </si>
  <si>
    <t>2041941 </t>
  </si>
  <si>
    <t>2045177 </t>
  </si>
  <si>
    <t>2048619 </t>
  </si>
  <si>
    <t>2052722 </t>
  </si>
  <si>
    <t>2057284 </t>
  </si>
  <si>
    <t>2059794 </t>
  </si>
  <si>
    <t>2062294 </t>
  </si>
  <si>
    <t>3119548 </t>
  </si>
  <si>
    <t>3134975 </t>
  </si>
  <si>
    <t>3149143 </t>
  </si>
  <si>
    <t>3152625 </t>
  </si>
  <si>
    <t>3170050 </t>
  </si>
  <si>
    <t>3184701 </t>
  </si>
  <si>
    <t>2831741 </t>
  </si>
  <si>
    <t>2898782 </t>
  </si>
  <si>
    <t>7470263 </t>
  </si>
  <si>
    <t>7456050 </t>
  </si>
  <si>
    <t>7425487 </t>
  </si>
  <si>
    <t>7397651 </t>
  </si>
  <si>
    <t>7365507 </t>
  </si>
  <si>
    <t>7334937 </t>
  </si>
  <si>
    <t>7306677 </t>
  </si>
  <si>
    <t>7251549b </t>
  </si>
  <si>
    <t>7216649 </t>
  </si>
  <si>
    <t>7181505 </t>
  </si>
  <si>
    <t>70692009 </t>
  </si>
  <si>
    <t>71610009 </t>
  </si>
  <si>
    <t>72519974 </t>
  </si>
  <si>
    <t>69689256 </t>
  </si>
  <si>
    <t>70586256 </t>
  </si>
  <si>
    <t>71517100 </t>
  </si>
  <si>
    <t>72561312 </t>
  </si>
  <si>
    <t>73722988 </t>
  </si>
  <si>
    <t>74724269 </t>
  </si>
  <si>
    <t>75627384 </t>
  </si>
  <si>
    <t>72320 </t>
  </si>
  <si>
    <t>76875 </t>
  </si>
  <si>
    <t>78549 </t>
  </si>
  <si>
    <t>81222 </t>
  </si>
  <si>
    <t>83137 </t>
  </si>
  <si>
    <t>84484 </t>
  </si>
  <si>
    <t>84082 </t>
  </si>
  <si>
    <t>78115b </t>
  </si>
  <si>
    <t>78115 </t>
  </si>
  <si>
    <t>76246 </t>
  </si>
  <si>
    <t>9849062 </t>
  </si>
  <si>
    <t>9800073 </t>
  </si>
  <si>
    <t>9750540 </t>
  </si>
  <si>
    <t>9714461 </t>
  </si>
  <si>
    <t>9689770 </t>
  </si>
  <si>
    <t>9671912 </t>
  </si>
  <si>
    <t>9480178 </t>
  </si>
  <si>
    <t>9481193 </t>
  </si>
  <si>
    <t>9465150 </t>
  </si>
  <si>
    <t>9463840 </t>
  </si>
  <si>
    <t>3837414e </t>
  </si>
  <si>
    <t>3842532e </t>
  </si>
  <si>
    <t>3842650 </t>
  </si>
  <si>
    <t>3844017 </t>
  </si>
  <si>
    <t>3843846 </t>
  </si>
  <si>
    <t>3843998 </t>
  </si>
  <si>
    <t>3844046 </t>
  </si>
  <si>
    <t>3843183 </t>
  </si>
  <si>
    <t>3839265p </t>
  </si>
  <si>
    <t>3835645p </t>
  </si>
  <si>
    <t>2016000 </t>
  </si>
  <si>
    <t>2041000 </t>
  </si>
  <si>
    <t>2100000 </t>
  </si>
  <si>
    <t>2126708 </t>
  </si>
  <si>
    <t>2153139 </t>
  </si>
  <si>
    <t>2180686 </t>
  </si>
  <si>
    <t>2208107p </t>
  </si>
  <si>
    <t>1794180b </t>
  </si>
  <si>
    <t>1798645 </t>
  </si>
  <si>
    <t>1815605 </t>
  </si>
  <si>
    <t>3607435 </t>
  </si>
  <si>
    <t>3600436 </t>
  </si>
  <si>
    <t>3589936 </t>
  </si>
  <si>
    <t>3581110 </t>
  </si>
  <si>
    <t>3572703 </t>
  </si>
  <si>
    <t>3567512 </t>
  </si>
  <si>
    <t>3563695 </t>
  </si>
  <si>
    <t>3560430 </t>
  </si>
  <si>
    <t>3559541 </t>
  </si>
  <si>
    <t>3559497 </t>
  </si>
  <si>
    <t>32828 </t>
  </si>
  <si>
    <t>33085 </t>
  </si>
  <si>
    <t>144168205 </t>
  </si>
  <si>
    <t>143474219e </t>
  </si>
  <si>
    <t>142753551 </t>
  </si>
  <si>
    <t>142220968 </t>
  </si>
  <si>
    <t>142008838 </t>
  </si>
  <si>
    <t>141903979 </t>
  </si>
  <si>
    <t>141914509 </t>
  </si>
  <si>
    <t>142856536 </t>
  </si>
  <si>
    <t>143056383 </t>
  </si>
  <si>
    <t>29241 </t>
  </si>
  <si>
    <t>29673 </t>
  </si>
  <si>
    <t>29999 </t>
  </si>
  <si>
    <t>30368 </t>
  </si>
  <si>
    <t>32054 </t>
  </si>
  <si>
    <t>31269 </t>
  </si>
  <si>
    <t>31863 </t>
  </si>
  <si>
    <t>33376 </t>
  </si>
  <si>
    <t>33562 </t>
  </si>
  <si>
    <t>47442079 </t>
  </si>
  <si>
    <t>47100462 </t>
  </si>
  <si>
    <t>46749170 </t>
  </si>
  <si>
    <t>46465691 </t>
  </si>
  <si>
    <t>46192309 </t>
  </si>
  <si>
    <t>45963359 </t>
  </si>
  <si>
    <t>45782592 </t>
  </si>
  <si>
    <t>45598179 </t>
  </si>
  <si>
    <t>45453282 </t>
  </si>
  <si>
    <t>45372692 </t>
  </si>
  <si>
    <t>3212200 </t>
  </si>
  <si>
    <t>3215800 </t>
  </si>
  <si>
    <t>3219234 </t>
  </si>
  <si>
    <t>3222953 </t>
  </si>
  <si>
    <t>3230086 </t>
  </si>
  <si>
    <t>3237976 </t>
  </si>
  <si>
    <t>3249482 </t>
  </si>
  <si>
    <t>3262650 </t>
  </si>
  <si>
    <t>3274285 </t>
  </si>
  <si>
    <t>3026878 </t>
  </si>
  <si>
    <t>8265700 </t>
  </si>
  <si>
    <t>8347300 </t>
  </si>
  <si>
    <t>8436400 </t>
  </si>
  <si>
    <t>8532700 </t>
  </si>
  <si>
    <t>8629900 </t>
  </si>
  <si>
    <t>8896900 </t>
  </si>
  <si>
    <t>8997586 </t>
  </si>
  <si>
    <t>9111078 </t>
  </si>
  <si>
    <t>9235085 </t>
  </si>
  <si>
    <t>9356483 </t>
  </si>
  <si>
    <t>4315200e </t>
  </si>
  <si>
    <t>4321500e </t>
  </si>
  <si>
    <t>4401292 </t>
  </si>
  <si>
    <t>4394702 </t>
  </si>
  <si>
    <t>4382070 </t>
  </si>
  <si>
    <t>4385429 </t>
  </si>
  <si>
    <t>4436391 </t>
  </si>
  <si>
    <t>4469250 </t>
  </si>
  <si>
    <t>4497617 </t>
  </si>
  <si>
    <t>ID</t>
  </si>
  <si>
    <t>Country</t>
  </si>
  <si>
    <t>OW</t>
  </si>
  <si>
    <t>o</t>
  </si>
  <si>
    <t>a</t>
  </si>
  <si>
    <t>w</t>
  </si>
  <si>
    <t>850077 </t>
  </si>
  <si>
    <t>860287 </t>
  </si>
  <si>
    <t>870862 </t>
  </si>
  <si>
    <t>900473e </t>
  </si>
  <si>
    <t>932161 </t>
  </si>
  <si>
    <t>971448 </t>
  </si>
  <si>
    <t>1009055p </t>
  </si>
  <si>
    <t>1052844p </t>
  </si>
  <si>
    <t>1162608b </t>
  </si>
  <si>
    <t>1224904 </t>
  </si>
  <si>
    <t>26000e </t>
  </si>
  <si>
    <t>25500e </t>
  </si>
  <si>
    <t>36265 </t>
  </si>
  <si>
    <t>37132 </t>
  </si>
  <si>
    <t>38002 </t>
  </si>
  <si>
    <t>38815 </t>
  </si>
  <si>
    <t>39432 </t>
  </si>
  <si>
    <t>179154 </t>
  </si>
  <si>
    <t>195394 </t>
  </si>
  <si>
    <t>193480 </t>
  </si>
  <si>
    <t>258360 </t>
  </si>
  <si>
    <t>296236 </t>
  </si>
  <si>
    <t>347649 </t>
  </si>
  <si>
    <t>407541 </t>
  </si>
  <si>
    <t>424419 </t>
  </si>
  <si>
    <t>416737 </t>
  </si>
  <si>
    <t>422966 </t>
  </si>
  <si>
    <t>265424 </t>
  </si>
  <si>
    <t>271211 </t>
  </si>
  <si>
    <t>267604 </t>
  </si>
  <si>
    <t>270051 </t>
  </si>
  <si>
    <t>278096 </t>
  </si>
  <si>
    <t>298450 </t>
  </si>
  <si>
    <t>320033 </t>
  </si>
  <si>
    <t>329797 </t>
  </si>
  <si>
    <t>345884 </t>
  </si>
  <si>
    <t>358714 </t>
  </si>
  <si>
    <t>7347951 </t>
  </si>
  <si>
    <t>7341820 </t>
  </si>
  <si>
    <t>7287980 </t>
  </si>
  <si>
    <t>7289149 </t>
  </si>
  <si>
    <t>7255949 </t>
  </si>
  <si>
    <t>7255395 </t>
  </si>
  <si>
    <t>7185921 </t>
  </si>
  <si>
    <t>7130919 </t>
  </si>
  <si>
    <t>7198946 </t>
  </si>
  <si>
    <t>7409754 </t>
  </si>
  <si>
    <t>242000e </t>
  </si>
  <si>
    <t>236400e </t>
  </si>
  <si>
    <t>229300e </t>
  </si>
  <si>
    <t>214437 </t>
  </si>
  <si>
    <t>212659 </t>
  </si>
  <si>
    <t>208038b </t>
  </si>
  <si>
    <t>206558 </t>
  </si>
  <si>
    <t>329743 </t>
  </si>
  <si>
    <t>348797 </t>
  </si>
  <si>
    <t>386388 </t>
  </si>
  <si>
    <t>429281 </t>
  </si>
  <si>
    <t>498706b </t>
  </si>
  <si>
    <t>559021 </t>
  </si>
  <si>
    <t>579770 </t>
  </si>
  <si>
    <t>570190 </t>
  </si>
  <si>
    <t>560478 </t>
  </si>
  <si>
    <t>548915 </t>
  </si>
  <si>
    <t>891197e </t>
  </si>
  <si>
    <t>884000e </t>
  </si>
  <si>
    <t>887600e </t>
  </si>
  <si>
    <t>906400e </t>
  </si>
  <si>
    <t>927584 </t>
  </si>
  <si>
    <t>931424 </t>
  </si>
  <si>
    <t>934395 </t>
  </si>
  <si>
    <t>921447 </t>
  </si>
  <si>
    <t>1998</t>
  </si>
  <si>
    <t>1999</t>
  </si>
  <si>
    <t>2015/06</t>
  </si>
  <si>
    <t xml:space="preserve">    2. Asielaanvragen/10.000 inwoners</t>
  </si>
  <si>
    <t>2015</t>
  </si>
  <si>
    <t>GEO/TIME</t>
  </si>
  <si>
    <t>2015M01</t>
  </si>
  <si>
    <t>2015M02</t>
  </si>
  <si>
    <t>2015M03</t>
  </si>
  <si>
    <t>2015M04</t>
  </si>
  <si>
    <t>2015M05</t>
  </si>
  <si>
    <t>2015M06</t>
  </si>
  <si>
    <t>Germany (until 1990 former territory of the FRG)</t>
  </si>
  <si>
    <t>Totaal</t>
  </si>
  <si>
    <t>6 mnd x 2</t>
  </si>
  <si>
    <t>Asiel:</t>
  </si>
  <si>
    <t>Bevolk.:</t>
  </si>
  <si>
    <t>Voor Duitsland werd voor 2014 voortgegaan op het officiêle Duitse vreemdelingencijfer</t>
  </si>
  <si>
    <t>(**) Nieuwkomers zijn een afgeleid gegeven: de vreemdelingenevolutie in een land + wie de nationaliteit verwierf</t>
  </si>
  <si>
    <t xml:space="preserve">Germany </t>
  </si>
  <si>
    <t>Bevolking, vreemdelingen, nationaliteitsverwerving, asiel  Europa 2000-2015 (*)</t>
  </si>
  <si>
    <t>4. Nieuwkomers(**)</t>
  </si>
  <si>
    <t>In deze aantallen is het saldo van de asielvraag-afwijzing inbegrepen</t>
  </si>
  <si>
    <t xml:space="preserve">Eurostat-Bevolking </t>
  </si>
  <si>
    <t>Eurostat Asiel</t>
  </si>
  <si>
    <t>5. Asielaanvragen (***)</t>
  </si>
  <si>
    <t>(***) De aantallen tot 30/06/2015 zijn weergegeven alsmede een extrapolatie voor 2015= 1ste semester x2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</si>
</sst>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#,##0.000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/>
    </xf>
    <xf numFmtId="174" fontId="2" fillId="2" borderId="0" xfId="0" applyNumberFormat="1" applyFont="1" applyFill="1" applyBorder="1" applyAlignment="1">
      <alignment/>
    </xf>
    <xf numFmtId="174" fontId="2" fillId="2" borderId="8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174" fontId="2" fillId="2" borderId="4" xfId="0" applyNumberFormat="1" applyFont="1" applyFill="1" applyBorder="1" applyAlignment="1">
      <alignment/>
    </xf>
    <xf numFmtId="174" fontId="2" fillId="2" borderId="5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3" fontId="2" fillId="2" borderId="4" xfId="0" applyNumberFormat="1" applyFont="1" applyFill="1" applyBorder="1" applyAlignment="1">
      <alignment/>
    </xf>
    <xf numFmtId="172" fontId="2" fillId="2" borderId="3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174" fontId="2" fillId="2" borderId="3" xfId="0" applyNumberFormat="1" applyFont="1" applyFill="1" applyBorder="1" applyAlignment="1">
      <alignment/>
    </xf>
    <xf numFmtId="174" fontId="2" fillId="2" borderId="2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175" fontId="2" fillId="2" borderId="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/>
    </xf>
    <xf numFmtId="9" fontId="2" fillId="2" borderId="12" xfId="0" applyNumberFormat="1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9" fontId="2" fillId="2" borderId="4" xfId="0" applyNumberFormat="1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4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72" fontId="2" fillId="2" borderId="12" xfId="0" applyNumberFormat="1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6" fontId="4" fillId="2" borderId="2" xfId="0" applyNumberFormat="1" applyFont="1" applyFill="1" applyBorder="1" applyAlignment="1">
      <alignment/>
    </xf>
    <xf numFmtId="49" fontId="4" fillId="2" borderId="8" xfId="0" applyNumberFormat="1" applyFont="1" applyFill="1" applyBorder="1" applyAlignment="1">
      <alignment horizontal="center"/>
    </xf>
    <xf numFmtId="0" fontId="6" fillId="2" borderId="0" xfId="16" applyFont="1" applyFill="1" applyAlignment="1">
      <alignment/>
    </xf>
    <xf numFmtId="3" fontId="2" fillId="2" borderId="16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1" fontId="2" fillId="2" borderId="16" xfId="0" applyNumberFormat="1" applyFont="1" applyFill="1" applyBorder="1" applyAlignment="1">
      <alignment/>
    </xf>
    <xf numFmtId="173" fontId="2" fillId="2" borderId="16" xfId="0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172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9" fontId="2" fillId="2" borderId="18" xfId="0" applyNumberFormat="1" applyFont="1" applyFill="1" applyBorder="1" applyAlignment="1">
      <alignment/>
    </xf>
    <xf numFmtId="9" fontId="2" fillId="2" borderId="16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172" fontId="2" fillId="2" borderId="16" xfId="0" applyNumberFormat="1" applyFont="1" applyFill="1" applyBorder="1" applyAlignment="1">
      <alignment/>
    </xf>
    <xf numFmtId="174" fontId="2" fillId="2" borderId="9" xfId="0" applyNumberFormat="1" applyFont="1" applyFill="1" applyBorder="1" applyAlignment="1">
      <alignment/>
    </xf>
    <xf numFmtId="174" fontId="2" fillId="2" borderId="16" xfId="0" applyNumberFormat="1" applyFont="1" applyFill="1" applyBorder="1" applyAlignment="1">
      <alignment/>
    </xf>
    <xf numFmtId="174" fontId="2" fillId="2" borderId="17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/>
    </xf>
    <xf numFmtId="172" fontId="2" fillId="2" borderId="18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3" fontId="3" fillId="2" borderId="1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49" fontId="4" fillId="3" borderId="9" xfId="0" applyNumberFormat="1" applyFont="1" applyFill="1" applyBorder="1" applyAlignment="1">
      <alignment horizontal="center"/>
    </xf>
    <xf numFmtId="0" fontId="0" fillId="4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4" borderId="20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16" applyFill="1" applyAlignment="1">
      <alignment/>
    </xf>
    <xf numFmtId="49" fontId="4" fillId="5" borderId="8" xfId="0" applyNumberFormat="1" applyFont="1" applyFill="1" applyBorder="1" applyAlignment="1">
      <alignment horizontal="center"/>
    </xf>
    <xf numFmtId="49" fontId="0" fillId="5" borderId="8" xfId="0" applyNumberFormat="1" applyFill="1" applyBorder="1" applyAlignment="1">
      <alignment/>
    </xf>
    <xf numFmtId="49" fontId="0" fillId="5" borderId="0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Europa!$B$670</c:f>
              <c:strCache>
                <c:ptCount val="1"/>
                <c:pt idx="0">
                  <c:v>Austria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Europa!$C$670:$T$670</c:f>
              <c:numCache>
                <c:ptCount val="18"/>
                <c:pt idx="0">
                  <c:v>22.85000623579607</c:v>
                </c:pt>
                <c:pt idx="1">
                  <c:v>22.85000623579607</c:v>
                </c:pt>
                <c:pt idx="2">
                  <c:v>22.85000623579607</c:v>
                </c:pt>
                <c:pt idx="3">
                  <c:v>37.55791399169125</c:v>
                </c:pt>
                <c:pt idx="4">
                  <c:v>48.80550222976224</c:v>
                </c:pt>
                <c:pt idx="5">
                  <c:v>39.949270845562864</c:v>
                </c:pt>
                <c:pt idx="6">
                  <c:v>30.25456449699622</c:v>
                </c:pt>
                <c:pt idx="7">
                  <c:v>27.38570522275637</c:v>
                </c:pt>
                <c:pt idx="8">
                  <c:v>16.1733923345147</c:v>
                </c:pt>
                <c:pt idx="9">
                  <c:v>14.39094896235463</c:v>
                </c:pt>
                <c:pt idx="10">
                  <c:v>15.436506562649063</c:v>
                </c:pt>
                <c:pt idx="11">
                  <c:v>18.93537723541817</c:v>
                </c:pt>
                <c:pt idx="12">
                  <c:v>13.157753343466315</c:v>
                </c:pt>
                <c:pt idx="13">
                  <c:v>17.199627045928658</c:v>
                </c:pt>
                <c:pt idx="14">
                  <c:v>20.75374509952937</c:v>
                </c:pt>
                <c:pt idx="15">
                  <c:v>20.729164941208207</c:v>
                </c:pt>
                <c:pt idx="16">
                  <c:v>32.99090889748297</c:v>
                </c:pt>
                <c:pt idx="17">
                  <c:v>48.09593000568671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Europa!$B$671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Europa!$C$671:$T$671</c:f>
              <c:numCache>
                <c:ptCount val="18"/>
                <c:pt idx="0">
                  <c:v>41.69317863852092</c:v>
                </c:pt>
                <c:pt idx="1">
                  <c:v>41.69317863852092</c:v>
                </c:pt>
                <c:pt idx="2">
                  <c:v>41.69317863852092</c:v>
                </c:pt>
                <c:pt idx="3">
                  <c:v>23.876070866867497</c:v>
                </c:pt>
                <c:pt idx="4">
                  <c:v>18.235209959528504</c:v>
                </c:pt>
                <c:pt idx="5">
                  <c:v>13.118196836491549</c:v>
                </c:pt>
                <c:pt idx="6">
                  <c:v>11.927181479087853</c:v>
                </c:pt>
                <c:pt idx="7">
                  <c:v>12.038271267867858</c:v>
                </c:pt>
                <c:pt idx="8">
                  <c:v>8.438471744248282</c:v>
                </c:pt>
                <c:pt idx="9">
                  <c:v>10.935767224140431</c:v>
                </c:pt>
                <c:pt idx="10">
                  <c:v>11.486035354714309</c:v>
                </c:pt>
                <c:pt idx="11">
                  <c:v>15.982397601431405</c:v>
                </c:pt>
                <c:pt idx="12">
                  <c:v>18.394995159090417</c:v>
                </c:pt>
                <c:pt idx="13">
                  <c:v>29.55559900919594</c:v>
                </c:pt>
                <c:pt idx="14">
                  <c:v>25.49381019121484</c:v>
                </c:pt>
                <c:pt idx="15">
                  <c:v>19.007060072344196</c:v>
                </c:pt>
                <c:pt idx="16">
                  <c:v>20.394516525895412</c:v>
                </c:pt>
                <c:pt idx="17">
                  <c:v>20.828829302547764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Europa!$B$673</c:f>
              <c:strCache>
                <c:ptCount val="1"/>
                <c:pt idx="0">
                  <c:v>Denmark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Europa!$C$673:$T$673</c:f>
              <c:numCache>
                <c:ptCount val="18"/>
                <c:pt idx="0">
                  <c:v>19.40893279950169</c:v>
                </c:pt>
                <c:pt idx="1">
                  <c:v>19.40893279950169</c:v>
                </c:pt>
                <c:pt idx="2">
                  <c:v>19.40893279950169</c:v>
                </c:pt>
                <c:pt idx="3">
                  <c:v>23.38662217911722</c:v>
                </c:pt>
                <c:pt idx="4">
                  <c:v>11.07415792624704</c:v>
                </c:pt>
                <c:pt idx="5">
                  <c:v>8.154535695783437</c:v>
                </c:pt>
                <c:pt idx="6">
                  <c:v>5.993360061063724</c:v>
                </c:pt>
                <c:pt idx="7">
                  <c:v>4.213323526884422</c:v>
                </c:pt>
                <c:pt idx="8">
                  <c:v>3.6112663402892586</c:v>
                </c:pt>
                <c:pt idx="9">
                  <c:v>4.084754338284484</c:v>
                </c:pt>
                <c:pt idx="10">
                  <c:v>4.309879613739823</c:v>
                </c:pt>
                <c:pt idx="11">
                  <c:v>6.929209748939072</c:v>
                </c:pt>
                <c:pt idx="12">
                  <c:v>8.988237345167665</c:v>
                </c:pt>
                <c:pt idx="13">
                  <c:v>7.166456738339626</c:v>
                </c:pt>
                <c:pt idx="14">
                  <c:v>10.886090103495805</c:v>
                </c:pt>
                <c:pt idx="15">
                  <c:v>12.904658313919827</c:v>
                </c:pt>
                <c:pt idx="16">
                  <c:v>26.19564936816236</c:v>
                </c:pt>
                <c:pt idx="17">
                  <c:v>14.41768710968662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Europa!$B$674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Europa!$C$674:$T$674</c:f>
              <c:numCache>
                <c:ptCount val="18"/>
                <c:pt idx="0">
                  <c:v>6.129984286355738</c:v>
                </c:pt>
                <c:pt idx="1">
                  <c:v>6.129984286355738</c:v>
                </c:pt>
                <c:pt idx="2">
                  <c:v>6.129984286355738</c:v>
                </c:pt>
                <c:pt idx="3">
                  <c:v>3.1846426879156318</c:v>
                </c:pt>
                <c:pt idx="4">
                  <c:v>6.631502698511483</c:v>
                </c:pt>
                <c:pt idx="5">
                  <c:v>5.935122769647129</c:v>
                </c:pt>
                <c:pt idx="6">
                  <c:v>6.849010638860387</c:v>
                </c:pt>
                <c:pt idx="7">
                  <c:v>6.865127083145951</c:v>
                </c:pt>
                <c:pt idx="8">
                  <c:v>4.328732509066554</c:v>
                </c:pt>
                <c:pt idx="9">
                  <c:v>2.6625203360650223</c:v>
                </c:pt>
                <c:pt idx="10">
                  <c:v>7.5766665836553795</c:v>
                </c:pt>
                <c:pt idx="11">
                  <c:v>11.09585353022747</c:v>
                </c:pt>
                <c:pt idx="12">
                  <c:v>7.512015019545254</c:v>
                </c:pt>
                <c:pt idx="13">
                  <c:v>5.53459952568017</c:v>
                </c:pt>
                <c:pt idx="14">
                  <c:v>5.767165370643592</c:v>
                </c:pt>
                <c:pt idx="15">
                  <c:v>5.933652915211048</c:v>
                </c:pt>
                <c:pt idx="16">
                  <c:v>6.649826554179119</c:v>
                </c:pt>
                <c:pt idx="17">
                  <c:v>9.539904304890955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Europa!$B$675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Europa!$C$675:$T$675</c:f>
              <c:numCache>
                <c:ptCount val="18"/>
                <c:pt idx="0">
                  <c:v>6.399370042346338</c:v>
                </c:pt>
                <c:pt idx="1">
                  <c:v>6.399370042346338</c:v>
                </c:pt>
                <c:pt idx="2">
                  <c:v>6.399370042346338</c:v>
                </c:pt>
                <c:pt idx="3">
                  <c:v>7.755088754276757</c:v>
                </c:pt>
                <c:pt idx="4">
                  <c:v>8.316776839607218</c:v>
                </c:pt>
                <c:pt idx="5">
                  <c:v>9.661501839322355</c:v>
                </c:pt>
                <c:pt idx="6">
                  <c:v>9.398441773831832</c:v>
                </c:pt>
                <c:pt idx="7">
                  <c:v>7.923008777518058</c:v>
                </c:pt>
                <c:pt idx="8">
                  <c:v>4.863225922464996</c:v>
                </c:pt>
                <c:pt idx="9">
                  <c:v>4.581659237837215</c:v>
                </c:pt>
                <c:pt idx="10">
                  <c:v>5.531244956629159</c:v>
                </c:pt>
                <c:pt idx="11">
                  <c:v>6.54319685174638</c:v>
                </c:pt>
                <c:pt idx="12">
                  <c:v>7.384537220988032</c:v>
                </c:pt>
                <c:pt idx="13">
                  <c:v>8.8105611790401</c:v>
                </c:pt>
                <c:pt idx="14">
                  <c:v>9.412928997627905</c:v>
                </c:pt>
                <c:pt idx="15">
                  <c:v>10.104634546712406</c:v>
                </c:pt>
                <c:pt idx="16">
                  <c:v>9.768274385496024</c:v>
                </c:pt>
                <c:pt idx="17">
                  <c:v>9.692178899929104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Europa!$B$676</c:f>
              <c:strCache>
                <c:ptCount val="1"/>
                <c:pt idx="0">
                  <c:v>Germany (incl.GDR)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Europa!$C$676:$T$676</c:f>
              <c:numCache>
                <c:ptCount val="18"/>
                <c:pt idx="0">
                  <c:v>9.56203471189601</c:v>
                </c:pt>
                <c:pt idx="1">
                  <c:v>9.56203471189601</c:v>
                </c:pt>
                <c:pt idx="2">
                  <c:v>9.56203471189601</c:v>
                </c:pt>
                <c:pt idx="3">
                  <c:v>10.732493763033442</c:v>
                </c:pt>
                <c:pt idx="4">
                  <c:v>8.627454319706636</c:v>
                </c:pt>
                <c:pt idx="5">
                  <c:v>6.1263670891535735</c:v>
                </c:pt>
                <c:pt idx="6">
                  <c:v>4.314101431437151</c:v>
                </c:pt>
                <c:pt idx="7">
                  <c:v>3.5048124171425195</c:v>
                </c:pt>
                <c:pt idx="8">
                  <c:v>2.5510081850001325</c:v>
                </c:pt>
                <c:pt idx="9">
                  <c:v>2.3282538887914175</c:v>
                </c:pt>
                <c:pt idx="10">
                  <c:v>2.686156776418236</c:v>
                </c:pt>
                <c:pt idx="11">
                  <c:v>3.3717323926644256</c:v>
                </c:pt>
                <c:pt idx="12">
                  <c:v>5.052427832156269</c:v>
                </c:pt>
                <c:pt idx="13">
                  <c:v>6.525254391956747</c:v>
                </c:pt>
                <c:pt idx="14">
                  <c:v>9.666628904776546</c:v>
                </c:pt>
                <c:pt idx="15">
                  <c:v>15.771124209745533</c:v>
                </c:pt>
                <c:pt idx="16">
                  <c:v>25.110978167037388</c:v>
                </c:pt>
                <c:pt idx="17">
                  <c:v>42.32512873580211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Europa!$B$677</c:f>
              <c:strCache>
                <c:ptCount val="1"/>
                <c:pt idx="0">
                  <c:v>Greece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Europa!$C$677:$T$677</c:f>
              <c:numCache>
                <c:ptCount val="18"/>
                <c:pt idx="0">
                  <c:v>2.8293000293385115</c:v>
                </c:pt>
                <c:pt idx="1">
                  <c:v>2.8293000293385115</c:v>
                </c:pt>
                <c:pt idx="2">
                  <c:v>2.8293000293385115</c:v>
                </c:pt>
                <c:pt idx="3">
                  <c:v>5.031466793325457</c:v>
                </c:pt>
                <c:pt idx="4">
                  <c:v>5.164692140587569</c:v>
                </c:pt>
                <c:pt idx="5">
                  <c:v>7.432055071346366</c:v>
                </c:pt>
                <c:pt idx="6">
                  <c:v>4.048674670422484</c:v>
                </c:pt>
                <c:pt idx="7">
                  <c:v>8.165842578255164</c:v>
                </c:pt>
                <c:pt idx="8">
                  <c:v>11.024541717486073</c:v>
                </c:pt>
                <c:pt idx="9">
                  <c:v>22.480831097035914</c:v>
                </c:pt>
                <c:pt idx="10">
                  <c:v>17.73174713087508</c:v>
                </c:pt>
                <c:pt idx="11">
                  <c:v>14.145143308382773</c:v>
                </c:pt>
                <c:pt idx="12">
                  <c:v>9.084381074129434</c:v>
                </c:pt>
                <c:pt idx="13">
                  <c:v>8.217399739338079</c:v>
                </c:pt>
                <c:pt idx="14">
                  <c:v>8.608262817501052</c:v>
                </c:pt>
                <c:pt idx="15">
                  <c:v>7.435022871847867</c:v>
                </c:pt>
                <c:pt idx="16">
                  <c:v>8.634727418540477</c:v>
                </c:pt>
                <c:pt idx="17">
                  <c:v>11.542231758950107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Europa!$B$678</c:f>
              <c:strCache>
                <c:ptCount val="1"/>
                <c:pt idx="0">
                  <c:v>Iceland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Europa!$C$678:$T$678</c:f>
              <c:numCache>
                <c:ptCount val="18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2.8953221812335435</c:v>
                </c:pt>
                <c:pt idx="8">
                  <c:v>1.333817953856568</c:v>
                </c:pt>
                <c:pt idx="12">
                  <c:v>0</c:v>
                </c:pt>
                <c:pt idx="13">
                  <c:v>2.35514300428322</c:v>
                </c:pt>
                <c:pt idx="14">
                  <c:v>3.7549870922318704</c:v>
                </c:pt>
                <c:pt idx="15">
                  <c:v>5.281848771348767</c:v>
                </c:pt>
                <c:pt idx="16">
                  <c:v>5.219991955071222</c:v>
                </c:pt>
                <c:pt idx="17">
                  <c:v>4.861744150714069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Europa!$B$679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Europa!$C$679:$T$679</c:f>
              <c:numCache>
                <c:ptCount val="18"/>
                <c:pt idx="0">
                  <c:v>28.96045468443296</c:v>
                </c:pt>
                <c:pt idx="1">
                  <c:v>28.96045468443296</c:v>
                </c:pt>
                <c:pt idx="2">
                  <c:v>28.96045468443296</c:v>
                </c:pt>
                <c:pt idx="3">
                  <c:v>26.938650061848012</c:v>
                </c:pt>
                <c:pt idx="4">
                  <c:v>29.835613080178945</c:v>
                </c:pt>
                <c:pt idx="5">
                  <c:v>18.881532196607075</c:v>
                </c:pt>
                <c:pt idx="6">
                  <c:v>10.586144784207704</c:v>
                </c:pt>
                <c:pt idx="7">
                  <c:v>10.470193147702442</c:v>
                </c:pt>
                <c:pt idx="8">
                  <c:v>10.075672099608475</c:v>
                </c:pt>
                <c:pt idx="9">
                  <c:v>9.124582669182749</c:v>
                </c:pt>
                <c:pt idx="10">
                  <c:v>8.783698582361943</c:v>
                </c:pt>
                <c:pt idx="11">
                  <c:v>6.042655892207469</c:v>
                </c:pt>
                <c:pt idx="12">
                  <c:v>4.342129353376364</c:v>
                </c:pt>
                <c:pt idx="13">
                  <c:v>2.879351168346958</c:v>
                </c:pt>
                <c:pt idx="14">
                  <c:v>2.083921140932641</c:v>
                </c:pt>
                <c:pt idx="15">
                  <c:v>2.0583360759663236</c:v>
                </c:pt>
                <c:pt idx="16">
                  <c:v>3.148408826748708</c:v>
                </c:pt>
                <c:pt idx="17">
                  <c:v>6.398775585644692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Europa!$B$680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Europa!$C$680:$T$680</c:f>
              <c:numCache>
                <c:ptCount val="18"/>
                <c:pt idx="0">
                  <c:v>2.6693709265083445</c:v>
                </c:pt>
                <c:pt idx="1">
                  <c:v>2.6693709265083445</c:v>
                </c:pt>
                <c:pt idx="2">
                  <c:v>2.6693709265083445</c:v>
                </c:pt>
                <c:pt idx="3">
                  <c:v>3.0547381692624103</c:v>
                </c:pt>
                <c:pt idx="4">
                  <c:v>2.809957626575914</c:v>
                </c:pt>
                <c:pt idx="5">
                  <c:v>2.390918383065773</c:v>
                </c:pt>
                <c:pt idx="6">
                  <c:v>1.6635501732692017</c:v>
                </c:pt>
                <c:pt idx="7">
                  <c:v>1.598463969347807</c:v>
                </c:pt>
                <c:pt idx="8">
                  <c:v>1.7616508223905172</c:v>
                </c:pt>
                <c:pt idx="9">
                  <c:v>2.3769142721348175</c:v>
                </c:pt>
                <c:pt idx="10">
                  <c:v>5.086273251492931</c:v>
                </c:pt>
                <c:pt idx="11">
                  <c:v>2.93163128735236</c:v>
                </c:pt>
                <c:pt idx="12">
                  <c:v>1.3836763327299277</c:v>
                </c:pt>
                <c:pt idx="13">
                  <c:v>6.797811965328211</c:v>
                </c:pt>
                <c:pt idx="14">
                  <c:v>2.921160307772103</c:v>
                </c:pt>
                <c:pt idx="15">
                  <c:v>4.460065134710805</c:v>
                </c:pt>
                <c:pt idx="16">
                  <c:v>10.63214270225848</c:v>
                </c:pt>
                <c:pt idx="17">
                  <c:v>10.045132862549357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Europa!$B$682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Europa!$C$682:$T$682</c:f>
              <c:numCache>
                <c:ptCount val="18"/>
                <c:pt idx="0">
                  <c:v>14.414206642066421</c:v>
                </c:pt>
                <c:pt idx="1">
                  <c:v>14.414206642066421</c:v>
                </c:pt>
                <c:pt idx="2">
                  <c:v>14.414206642066421</c:v>
                </c:pt>
                <c:pt idx="3">
                  <c:v>15.60364464692483</c:v>
                </c:pt>
                <c:pt idx="4">
                  <c:v>23.42078594752843</c:v>
                </c:pt>
                <c:pt idx="5">
                  <c:v>34.575061342850766</c:v>
                </c:pt>
                <c:pt idx="6">
                  <c:v>34.61842799366977</c:v>
                </c:pt>
                <c:pt idx="7">
                  <c:v>17.344925525226024</c:v>
                </c:pt>
                <c:pt idx="8">
                  <c:v>11.191977590463155</c:v>
                </c:pt>
                <c:pt idx="9">
                  <c:v>8.925065152975618</c:v>
                </c:pt>
                <c:pt idx="10">
                  <c:v>9.570090058061302</c:v>
                </c:pt>
                <c:pt idx="11">
                  <c:v>9.66565349544073</c:v>
                </c:pt>
                <c:pt idx="12">
                  <c:v>14.938275047503714</c:v>
                </c:pt>
                <c:pt idx="13">
                  <c:v>42.103000937793055</c:v>
                </c:pt>
                <c:pt idx="14">
                  <c:v>39.15382021251665</c:v>
                </c:pt>
                <c:pt idx="15">
                  <c:v>19.924065105141338</c:v>
                </c:pt>
                <c:pt idx="16">
                  <c:v>20.92126328045408</c:v>
                </c:pt>
                <c:pt idx="17">
                  <c:v>20.25017852131065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Europa!$B$683</c:f>
              <c:strCache>
                <c:ptCount val="1"/>
                <c:pt idx="0">
                  <c:v>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Europa!$C$683:$T$683</c:f>
              <c:numCache>
                <c:ptCount val="18"/>
                <c:pt idx="0">
                  <c:v>4.208300346395722</c:v>
                </c:pt>
                <c:pt idx="1">
                  <c:v>4.208300346395722</c:v>
                </c:pt>
                <c:pt idx="2">
                  <c:v>4.208300346395722</c:v>
                </c:pt>
                <c:pt idx="3">
                  <c:v>3.9599913135674414</c:v>
                </c:pt>
                <c:pt idx="4">
                  <c:v>8.868820016166591</c:v>
                </c:pt>
                <c:pt idx="5">
                  <c:v>11.452418348032701</c:v>
                </c:pt>
                <c:pt idx="6">
                  <c:v>24.883273688501426</c:v>
                </c:pt>
                <c:pt idx="7">
                  <c:v>28.93202340389601</c:v>
                </c:pt>
                <c:pt idx="8">
                  <c:v>31.357560134911584</c:v>
                </c:pt>
                <c:pt idx="9">
                  <c:v>33.839287903680635</c:v>
                </c:pt>
                <c:pt idx="12">
                  <c:v>0</c:v>
                </c:pt>
                <c:pt idx="13">
                  <c:v>45.25775368287964</c:v>
                </c:pt>
                <c:pt idx="14">
                  <c:v>49.8148706968813</c:v>
                </c:pt>
                <c:pt idx="15">
                  <c:v>53.27934992073362</c:v>
                </c:pt>
                <c:pt idx="16">
                  <c:v>31.736031444530116</c:v>
                </c:pt>
                <c:pt idx="17">
                  <c:v>37.731981814116416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Europa!$B$684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Europa!$C$684:$T$684</c:f>
              <c:numCache>
                <c:ptCount val="18"/>
                <c:pt idx="0">
                  <c:v>27.669653522609437</c:v>
                </c:pt>
                <c:pt idx="1">
                  <c:v>27.669653522609437</c:v>
                </c:pt>
                <c:pt idx="2">
                  <c:v>27.669653522609437</c:v>
                </c:pt>
                <c:pt idx="3">
                  <c:v>20.37896238054804</c:v>
                </c:pt>
                <c:pt idx="4">
                  <c:v>11.589363367366676</c:v>
                </c:pt>
                <c:pt idx="5">
                  <c:v>8.275399362127276</c:v>
                </c:pt>
                <c:pt idx="6">
                  <c:v>6.0154882214526335</c:v>
                </c:pt>
                <c:pt idx="7">
                  <c:v>7.571052905622303</c:v>
                </c:pt>
                <c:pt idx="8">
                  <c:v>8.855647135674147</c:v>
                </c:pt>
                <c:pt idx="9">
                  <c:v>4.3403860327111055</c:v>
                </c:pt>
                <c:pt idx="10">
                  <c:v>8.167433172457434</c:v>
                </c:pt>
                <c:pt idx="11">
                  <c:v>9.041121300426846</c:v>
                </c:pt>
                <c:pt idx="12">
                  <c:v>8.042237614757994</c:v>
                </c:pt>
                <c:pt idx="13">
                  <c:v>8.766147348489602</c:v>
                </c:pt>
                <c:pt idx="14">
                  <c:v>7.830082195540702</c:v>
                </c:pt>
                <c:pt idx="15">
                  <c:v>7.804130915115549</c:v>
                </c:pt>
                <c:pt idx="16">
                  <c:v>14.578750177740723</c:v>
                </c:pt>
                <c:pt idx="17">
                  <c:v>11.532048978250993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Europa!$B$685</c:f>
              <c:strCache>
                <c:ptCount val="1"/>
                <c:pt idx="0">
                  <c:v>Norway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Europa!$C$685:$T$685</c:f>
              <c:numCache>
                <c:ptCount val="18"/>
                <c:pt idx="0">
                  <c:v>24.215713441362134</c:v>
                </c:pt>
                <c:pt idx="1">
                  <c:v>24.215713441362134</c:v>
                </c:pt>
                <c:pt idx="2">
                  <c:v>24.215713441362134</c:v>
                </c:pt>
                <c:pt idx="3">
                  <c:v>32.797179753414945</c:v>
                </c:pt>
                <c:pt idx="4">
                  <c:v>38.63780943956167</c:v>
                </c:pt>
                <c:pt idx="5">
                  <c:v>35.191373412543946</c:v>
                </c:pt>
                <c:pt idx="6">
                  <c:v>17.367721859539042</c:v>
                </c:pt>
                <c:pt idx="7">
                  <c:v>11.722914585758874</c:v>
                </c:pt>
                <c:pt idx="8">
                  <c:v>11.464976114273917</c:v>
                </c:pt>
                <c:pt idx="9">
                  <c:v>13.945338885834072</c:v>
                </c:pt>
                <c:pt idx="10">
                  <c:v>30.463329273948524</c:v>
                </c:pt>
                <c:pt idx="11">
                  <c:v>35.893093340378876</c:v>
                </c:pt>
                <c:pt idx="12">
                  <c:v>20.70726209445105</c:v>
                </c:pt>
                <c:pt idx="13">
                  <c:v>18.403330687833375</c:v>
                </c:pt>
                <c:pt idx="14">
                  <c:v>19.6254615543526</c:v>
                </c:pt>
                <c:pt idx="15">
                  <c:v>23.716784376221845</c:v>
                </c:pt>
                <c:pt idx="16">
                  <c:v>22.474681722876213</c:v>
                </c:pt>
                <c:pt idx="17">
                  <c:v>17.88686442105214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Europa!$B$686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Europa!$C$686:$T$686</c:f>
              <c:numCache>
                <c:ptCount val="18"/>
                <c:pt idx="0">
                  <c:v>0.22069611674883427</c:v>
                </c:pt>
                <c:pt idx="1">
                  <c:v>0.22069611674883427</c:v>
                </c:pt>
                <c:pt idx="2">
                  <c:v>0.22069611674883427</c:v>
                </c:pt>
                <c:pt idx="3">
                  <c:v>0.229119465619308</c:v>
                </c:pt>
                <c:pt idx="4">
                  <c:v>0.23718843604722084</c:v>
                </c:pt>
                <c:pt idx="5">
                  <c:v>0.11049760916803467</c:v>
                </c:pt>
                <c:pt idx="6">
                  <c:v>0.1097885043798453</c:v>
                </c:pt>
                <c:pt idx="7">
                  <c:v>0.1092195031842234</c:v>
                </c:pt>
                <c:pt idx="8">
                  <c:v>0.12299434074654915</c:v>
                </c:pt>
                <c:pt idx="9">
                  <c:v>0.21228227504329378</c:v>
                </c:pt>
                <c:pt idx="10">
                  <c:v>0.15163537813483777</c:v>
                </c:pt>
                <c:pt idx="11">
                  <c:v>0.13079583147098262</c:v>
                </c:pt>
                <c:pt idx="12">
                  <c:v>0.1504082691458211</c:v>
                </c:pt>
                <c:pt idx="13">
                  <c:v>0.258532051252522</c:v>
                </c:pt>
                <c:pt idx="14">
                  <c:v>0.27982248441009344</c:v>
                </c:pt>
                <c:pt idx="15">
                  <c:v>0.48153531384517007</c:v>
                </c:pt>
                <c:pt idx="16">
                  <c:v>0.426764318014796</c:v>
                </c:pt>
                <c:pt idx="17">
                  <c:v>0.8289298842910269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Europa!$B$687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Europa!$C$687:$T$687</c:f>
              <c:numCache>
                <c:ptCount val="18"/>
                <c:pt idx="0">
                  <c:v>1.9787909564783843</c:v>
                </c:pt>
                <c:pt idx="1">
                  <c:v>1.9787909564783843</c:v>
                </c:pt>
                <c:pt idx="2">
                  <c:v>1.9787909564783843</c:v>
                </c:pt>
                <c:pt idx="3">
                  <c:v>2.3445573891937843</c:v>
                </c:pt>
                <c:pt idx="4">
                  <c:v>1.5403677411940033</c:v>
                </c:pt>
                <c:pt idx="5">
                  <c:v>1.3836984529123217</c:v>
                </c:pt>
                <c:pt idx="6">
                  <c:v>1.26696343602562</c:v>
                </c:pt>
                <c:pt idx="7">
                  <c:v>1.1733807084826247</c:v>
                </c:pt>
                <c:pt idx="8">
                  <c:v>1.2100575320082498</c:v>
                </c:pt>
                <c:pt idx="9">
                  <c:v>1.6177762104423081</c:v>
                </c:pt>
                <c:pt idx="10">
                  <c:v>0.9974988770132468</c:v>
                </c:pt>
                <c:pt idx="11">
                  <c:v>0.6561466165397127</c:v>
                </c:pt>
                <c:pt idx="12">
                  <c:v>0.5957944392634972</c:v>
                </c:pt>
                <c:pt idx="13">
                  <c:v>0.7410147733645316</c:v>
                </c:pt>
                <c:pt idx="14">
                  <c:v>0.5478636425704275</c:v>
                </c:pt>
                <c:pt idx="15">
                  <c:v>0.9619522730429301</c:v>
                </c:pt>
                <c:pt idx="16">
                  <c:v>1.2072101772698383</c:v>
                </c:pt>
                <c:pt idx="17">
                  <c:v>2.030583035299156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Europa!$B$688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Europa!$C$688:$T$688</c:f>
              <c:numCache>
                <c:ptCount val="18"/>
                <c:pt idx="0">
                  <c:v>18.377403366004526</c:v>
                </c:pt>
                <c:pt idx="1">
                  <c:v>18.377403366004526</c:v>
                </c:pt>
                <c:pt idx="2">
                  <c:v>18.377403366004526</c:v>
                </c:pt>
                <c:pt idx="3">
                  <c:v>26.4556459275417</c:v>
                </c:pt>
                <c:pt idx="4">
                  <c:v>37.05749878102549</c:v>
                </c:pt>
                <c:pt idx="5">
                  <c:v>35.06961578778068</c:v>
                </c:pt>
                <c:pt idx="6">
                  <c:v>25.803087680362584</c:v>
                </c:pt>
                <c:pt idx="7">
                  <c:v>19.453154407221437</c:v>
                </c:pt>
                <c:pt idx="8">
                  <c:v>26.87960501127794</c:v>
                </c:pt>
                <c:pt idx="9">
                  <c:v>39.72783824707237</c:v>
                </c:pt>
                <c:pt idx="10">
                  <c:v>26.519866704809914</c:v>
                </c:pt>
                <c:pt idx="11">
                  <c:v>26.137740946833564</c:v>
                </c:pt>
                <c:pt idx="12">
                  <c:v>34.06603500686567</c:v>
                </c:pt>
                <c:pt idx="13">
                  <c:v>31.554117275958863</c:v>
                </c:pt>
                <c:pt idx="14">
                  <c:v>46.34152900155069</c:v>
                </c:pt>
                <c:pt idx="15">
                  <c:v>56.89159558400245</c:v>
                </c:pt>
                <c:pt idx="16">
                  <c:v>84.31948858998945</c:v>
                </c:pt>
                <c:pt idx="17">
                  <c:v>59.472544090166004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Europa!$B$689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Europa!$C$689:$T$689</c:f>
              <c:numCache>
                <c:ptCount val="18"/>
                <c:pt idx="0">
                  <c:v>24.712315428803688</c:v>
                </c:pt>
                <c:pt idx="1">
                  <c:v>24.712315428803688</c:v>
                </c:pt>
                <c:pt idx="2">
                  <c:v>24.712315428803688</c:v>
                </c:pt>
                <c:pt idx="3">
                  <c:v>26.93621856024142</c:v>
                </c:pt>
                <c:pt idx="4">
                  <c:v>33.67029817991572</c:v>
                </c:pt>
                <c:pt idx="5">
                  <c:v>26.723260639774956</c:v>
                </c:pt>
                <c:pt idx="6">
                  <c:v>18.298111336165434</c:v>
                </c:pt>
                <c:pt idx="7">
                  <c:v>12.609401731763096</c:v>
                </c:pt>
                <c:pt idx="8">
                  <c:v>12.488054904004864</c:v>
                </c:pt>
                <c:pt idx="9">
                  <c:v>12.685219182608424</c:v>
                </c:pt>
                <c:pt idx="10">
                  <c:v>21.868720775969535</c:v>
                </c:pt>
                <c:pt idx="11">
                  <c:v>20.780705326092825</c:v>
                </c:pt>
                <c:pt idx="12">
                  <c:v>17.364933058953692</c:v>
                </c:pt>
                <c:pt idx="13">
                  <c:v>30.356575351172694</c:v>
                </c:pt>
                <c:pt idx="14">
                  <c:v>36.00404391789368</c:v>
                </c:pt>
                <c:pt idx="15">
                  <c:v>26.69466330640647</c:v>
                </c:pt>
                <c:pt idx="16">
                  <c:v>29.202798013816597</c:v>
                </c:pt>
                <c:pt idx="17">
                  <c:v>28.834807874585703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Europa!$B$690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Europa!$C$690:$T$690</c:f>
              <c:numCache>
                <c:ptCount val="18"/>
                <c:pt idx="0">
                  <c:v>13.662441763023327</c:v>
                </c:pt>
                <c:pt idx="1">
                  <c:v>13.662441763023327</c:v>
                </c:pt>
                <c:pt idx="2">
                  <c:v>13.662441763023327</c:v>
                </c:pt>
                <c:pt idx="3">
                  <c:v>12.095807609862145</c:v>
                </c:pt>
                <c:pt idx="4">
                  <c:v>17.40741687679801</c:v>
                </c:pt>
                <c:pt idx="5">
                  <c:v>10.102551539921945</c:v>
                </c:pt>
                <c:pt idx="6">
                  <c:v>6.805195373432018</c:v>
                </c:pt>
                <c:pt idx="7">
                  <c:v>5.136687264771495</c:v>
                </c:pt>
                <c:pt idx="8">
                  <c:v>4.687971932026128</c:v>
                </c:pt>
                <c:pt idx="9">
                  <c:v>4.591046733318476</c:v>
                </c:pt>
                <c:pt idx="10">
                  <c:v>5.117503117362609</c:v>
                </c:pt>
                <c:pt idx="11">
                  <c:v>4.980104664509709</c:v>
                </c:pt>
                <c:pt idx="12">
                  <c:v>3.5624407980073816</c:v>
                </c:pt>
                <c:pt idx="13">
                  <c:v>4.314838484496108</c:v>
                </c:pt>
                <c:pt idx="14">
                  <c:v>4.550730311500364</c:v>
                </c:pt>
                <c:pt idx="15">
                  <c:v>4.823457767849294</c:v>
                </c:pt>
                <c:pt idx="16">
                  <c:v>5.12966705881192</c:v>
                </c:pt>
                <c:pt idx="17">
                  <c:v>4.664404150161698</c:v>
                </c:pt>
              </c:numCache>
            </c:numRef>
          </c:val>
          <c:smooth val="0"/>
        </c:ser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0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85725</xdr:rowOff>
    </xdr:from>
    <xdr:to>
      <xdr:col>15</xdr:col>
      <xdr:colOff>485775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095375" y="247650"/>
        <a:ext cx="85344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web/population-demography-migration-projections" TargetMode="External" /><Relationship Id="rId2" Type="http://schemas.openxmlformats.org/officeDocument/2006/relationships/hyperlink" Target="http://ec.europa.eu/eurostat/web/asylum-and-managed-migration/statistics-illustrated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F38" sqref="F38"/>
    </sheetView>
  </sheetViews>
  <sheetFormatPr defaultColWidth="9.140625" defaultRowHeight="12.75"/>
  <sheetData>
    <row r="1" spans="1:15" ht="12.75">
      <c r="A1" t="s">
        <v>533</v>
      </c>
      <c r="O1" t="s">
        <v>534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2" sqref="I2:I14"/>
    </sheetView>
  </sheetViews>
  <sheetFormatPr defaultColWidth="9.140625" defaultRowHeight="12.75"/>
  <cols>
    <col min="2" max="2" width="22.57421875" style="0" customWidth="1"/>
    <col min="3" max="8" width="11.140625" style="0" customWidth="1"/>
  </cols>
  <sheetData>
    <row r="1" spans="1:9" ht="12.75">
      <c r="A1" t="s">
        <v>1237</v>
      </c>
      <c r="B1" s="150" t="s">
        <v>1318</v>
      </c>
      <c r="C1" s="150" t="s">
        <v>1319</v>
      </c>
      <c r="D1" s="150" t="s">
        <v>1320</v>
      </c>
      <c r="E1" s="150" t="s">
        <v>1321</v>
      </c>
      <c r="F1" s="150" t="s">
        <v>1322</v>
      </c>
      <c r="G1" s="150" t="s">
        <v>1323</v>
      </c>
      <c r="H1" s="150" t="s">
        <v>1324</v>
      </c>
      <c r="I1" s="154" t="s">
        <v>1326</v>
      </c>
    </row>
    <row r="2" spans="1:9" ht="12.75">
      <c r="A2" t="s">
        <v>1238</v>
      </c>
      <c r="B2" s="150" t="s">
        <v>546</v>
      </c>
      <c r="C2" s="151">
        <v>1070</v>
      </c>
      <c r="D2" s="151">
        <v>1045</v>
      </c>
      <c r="E2" s="151">
        <v>1110</v>
      </c>
      <c r="F2" s="151">
        <v>1130</v>
      </c>
      <c r="G2" s="151">
        <v>1345</v>
      </c>
      <c r="H2" s="151">
        <v>1630</v>
      </c>
      <c r="I2" s="153">
        <f>SUM(C2:H2)</f>
        <v>7330</v>
      </c>
    </row>
    <row r="3" spans="1:9" ht="12.75">
      <c r="A3" t="s">
        <v>1238</v>
      </c>
      <c r="B3" s="150" t="s">
        <v>576</v>
      </c>
      <c r="C3" s="151">
        <v>25</v>
      </c>
      <c r="D3" s="151">
        <v>25</v>
      </c>
      <c r="E3" s="151">
        <v>15</v>
      </c>
      <c r="F3" s="151">
        <v>15</v>
      </c>
      <c r="G3" s="151">
        <v>10</v>
      </c>
      <c r="H3" s="151">
        <v>10</v>
      </c>
      <c r="I3" s="153">
        <f>SUM(C3:H3)</f>
        <v>100</v>
      </c>
    </row>
    <row r="4" spans="1:9" ht="12.75">
      <c r="A4" t="s">
        <v>1238</v>
      </c>
      <c r="B4" s="150" t="s">
        <v>547</v>
      </c>
      <c r="C4" s="151">
        <v>125</v>
      </c>
      <c r="D4" s="151">
        <v>115</v>
      </c>
      <c r="E4" s="151">
        <v>195</v>
      </c>
      <c r="F4" s="151">
        <v>130</v>
      </c>
      <c r="G4" s="151">
        <v>110</v>
      </c>
      <c r="H4" s="151">
        <v>105</v>
      </c>
      <c r="I4" s="153">
        <f>SUM(C4:H4)</f>
        <v>780</v>
      </c>
    </row>
    <row r="5" spans="1:9" ht="12.75">
      <c r="A5" t="s">
        <v>1238</v>
      </c>
      <c r="B5" s="150" t="s">
        <v>549</v>
      </c>
      <c r="C5" s="151">
        <v>5</v>
      </c>
      <c r="D5" s="151">
        <v>15</v>
      </c>
      <c r="E5" s="151">
        <v>30</v>
      </c>
      <c r="F5" s="151">
        <v>30</v>
      </c>
      <c r="G5" s="151">
        <v>10</v>
      </c>
      <c r="H5" s="151">
        <v>25</v>
      </c>
      <c r="I5" s="153">
        <f>SUM(C5:H5)</f>
        <v>115</v>
      </c>
    </row>
    <row r="6" spans="2:9" ht="12.75">
      <c r="B6" s="150"/>
      <c r="C6" s="151"/>
      <c r="D6" s="151"/>
      <c r="E6" s="151"/>
      <c r="F6" s="151"/>
      <c r="G6" s="151"/>
      <c r="H6" s="151"/>
      <c r="I6" s="153"/>
    </row>
    <row r="7" spans="1:9" ht="12.75">
      <c r="A7" t="s">
        <v>1238</v>
      </c>
      <c r="B7" s="150" t="s">
        <v>559</v>
      </c>
      <c r="C7" s="151">
        <v>11925</v>
      </c>
      <c r="D7" s="151">
        <v>16695</v>
      </c>
      <c r="E7" s="151">
        <v>4925</v>
      </c>
      <c r="F7" s="151">
        <v>6690</v>
      </c>
      <c r="G7" s="151">
        <v>9970</v>
      </c>
      <c r="H7" s="151">
        <v>16580</v>
      </c>
      <c r="I7" s="153">
        <f>SUM(C7:H7)</f>
        <v>66785</v>
      </c>
    </row>
    <row r="8" spans="1:9" ht="12.75">
      <c r="A8" t="s">
        <v>1238</v>
      </c>
      <c r="B8" s="150" t="s">
        <v>556</v>
      </c>
      <c r="C8" s="151">
        <v>15</v>
      </c>
      <c r="D8" s="151">
        <v>15</v>
      </c>
      <c r="E8" s="151">
        <v>15</v>
      </c>
      <c r="F8" s="151">
        <v>25</v>
      </c>
      <c r="G8" s="151">
        <v>35</v>
      </c>
      <c r="H8" s="151">
        <v>50</v>
      </c>
      <c r="I8" s="153">
        <f>SUM(C8:H8)</f>
        <v>155</v>
      </c>
    </row>
    <row r="9" spans="1:9" ht="12.75">
      <c r="A9" t="s">
        <v>1238</v>
      </c>
      <c r="B9" s="150" t="s">
        <v>557</v>
      </c>
      <c r="C9" s="151">
        <v>30</v>
      </c>
      <c r="D9" s="151">
        <v>30</v>
      </c>
      <c r="E9" s="151">
        <v>15</v>
      </c>
      <c r="F9" s="151">
        <v>25</v>
      </c>
      <c r="G9" s="151">
        <v>25</v>
      </c>
      <c r="H9" s="151">
        <v>10</v>
      </c>
      <c r="I9" s="153">
        <f>SUM(C9:H9)</f>
        <v>135</v>
      </c>
    </row>
    <row r="10" spans="2:9" ht="12.75">
      <c r="B10" s="150"/>
      <c r="C10" s="151"/>
      <c r="D10" s="151"/>
      <c r="E10" s="151"/>
      <c r="F10" s="151"/>
      <c r="G10" s="151"/>
      <c r="H10" s="151"/>
      <c r="I10" s="153"/>
    </row>
    <row r="11" spans="1:9" ht="12.75">
      <c r="A11" t="s">
        <v>1238</v>
      </c>
      <c r="B11" s="150" t="s">
        <v>563</v>
      </c>
      <c r="C11" s="151">
        <v>610</v>
      </c>
      <c r="D11" s="151">
        <v>600</v>
      </c>
      <c r="E11" s="151">
        <v>630</v>
      </c>
      <c r="F11" s="151">
        <v>750</v>
      </c>
      <c r="G11" s="151">
        <v>680</v>
      </c>
      <c r="H11" s="151">
        <v>860</v>
      </c>
      <c r="I11" s="153">
        <f aca="true" t="shared" si="0" ref="I11:I35">SUM(C11:H11)</f>
        <v>4130</v>
      </c>
    </row>
    <row r="12" spans="1:9" ht="12.75">
      <c r="A12" t="s">
        <v>1238</v>
      </c>
      <c r="B12" s="150" t="s">
        <v>565</v>
      </c>
      <c r="C12" s="151">
        <v>105</v>
      </c>
      <c r="D12" s="151">
        <v>80</v>
      </c>
      <c r="E12" s="151">
        <v>165</v>
      </c>
      <c r="F12" s="151">
        <v>210</v>
      </c>
      <c r="G12" s="151">
        <v>90</v>
      </c>
      <c r="H12" s="151">
        <v>85</v>
      </c>
      <c r="I12" s="153">
        <f t="shared" si="0"/>
        <v>735</v>
      </c>
    </row>
    <row r="13" spans="1:9" ht="12.75">
      <c r="A13" t="s">
        <v>1238</v>
      </c>
      <c r="B13" s="150" t="s">
        <v>567</v>
      </c>
      <c r="C13" s="151">
        <v>15</v>
      </c>
      <c r="D13" s="151">
        <v>10</v>
      </c>
      <c r="E13" s="151">
        <v>35</v>
      </c>
      <c r="F13" s="151">
        <v>10</v>
      </c>
      <c r="G13" s="151">
        <v>25</v>
      </c>
      <c r="H13" s="151">
        <v>10</v>
      </c>
      <c r="I13" s="153">
        <f t="shared" si="0"/>
        <v>105</v>
      </c>
    </row>
    <row r="14" spans="1:9" ht="12.75">
      <c r="A14" t="s">
        <v>1238</v>
      </c>
      <c r="B14" s="150" t="s">
        <v>566</v>
      </c>
      <c r="C14" s="151">
        <v>15</v>
      </c>
      <c r="D14" s="151">
        <v>15</v>
      </c>
      <c r="E14" s="151">
        <v>25</v>
      </c>
      <c r="F14" s="151">
        <v>15</v>
      </c>
      <c r="G14" s="151">
        <v>15</v>
      </c>
      <c r="H14" s="151">
        <v>15</v>
      </c>
      <c r="I14" s="153">
        <f t="shared" si="0"/>
        <v>100</v>
      </c>
    </row>
    <row r="15" spans="2:9" ht="12.75">
      <c r="B15" s="150" t="s">
        <v>562</v>
      </c>
      <c r="C15" s="151">
        <v>4030</v>
      </c>
      <c r="D15" s="151">
        <v>3255</v>
      </c>
      <c r="E15" s="151">
        <v>2925</v>
      </c>
      <c r="F15" s="151">
        <v>4040</v>
      </c>
      <c r="G15" s="151">
        <v>6395</v>
      </c>
      <c r="H15" s="152" t="s">
        <v>612</v>
      </c>
      <c r="I15" s="153">
        <f t="shared" si="0"/>
        <v>20645</v>
      </c>
    </row>
    <row r="16" spans="2:9" ht="12.75">
      <c r="B16" s="150" t="s">
        <v>545</v>
      </c>
      <c r="C16" s="151">
        <v>1715</v>
      </c>
      <c r="D16" s="151">
        <v>1640</v>
      </c>
      <c r="E16" s="151">
        <v>1755</v>
      </c>
      <c r="F16" s="151">
        <v>1625</v>
      </c>
      <c r="G16" s="151">
        <v>2095</v>
      </c>
      <c r="H16" s="151">
        <v>2895</v>
      </c>
      <c r="I16" s="153">
        <f t="shared" si="0"/>
        <v>11725</v>
      </c>
    </row>
    <row r="17" spans="2:9" ht="12.75">
      <c r="B17" s="150" t="s">
        <v>555</v>
      </c>
      <c r="C17" s="151">
        <v>165</v>
      </c>
      <c r="D17" s="151">
        <v>140</v>
      </c>
      <c r="E17" s="151">
        <v>165</v>
      </c>
      <c r="F17" s="151">
        <v>165</v>
      </c>
      <c r="G17" s="151">
        <v>135</v>
      </c>
      <c r="H17" s="152" t="s">
        <v>612</v>
      </c>
      <c r="I17" s="153">
        <f t="shared" si="0"/>
        <v>770</v>
      </c>
    </row>
    <row r="18" spans="2:9" ht="12.75">
      <c r="B18" s="150" t="s">
        <v>548</v>
      </c>
      <c r="C18" s="151">
        <v>640</v>
      </c>
      <c r="D18" s="151">
        <v>445</v>
      </c>
      <c r="E18" s="151">
        <v>465</v>
      </c>
      <c r="F18" s="151">
        <v>560</v>
      </c>
      <c r="G18" s="151">
        <v>880</v>
      </c>
      <c r="H18" s="151">
        <v>1090</v>
      </c>
      <c r="I18" s="153">
        <f t="shared" si="0"/>
        <v>4080</v>
      </c>
    </row>
    <row r="19" spans="2:9" ht="12.75">
      <c r="B19" s="150" t="s">
        <v>568</v>
      </c>
      <c r="C19" s="151">
        <v>305</v>
      </c>
      <c r="D19" s="151">
        <v>325</v>
      </c>
      <c r="E19" s="151">
        <v>355</v>
      </c>
      <c r="F19" s="151">
        <v>340</v>
      </c>
      <c r="G19" s="151">
        <v>515</v>
      </c>
      <c r="H19" s="151">
        <v>770</v>
      </c>
      <c r="I19" s="153">
        <f t="shared" si="0"/>
        <v>2610</v>
      </c>
    </row>
    <row r="20" spans="2:9" ht="12.75">
      <c r="B20" s="150" t="s">
        <v>553</v>
      </c>
      <c r="C20" s="151">
        <v>4440</v>
      </c>
      <c r="D20" s="151">
        <v>5630</v>
      </c>
      <c r="E20" s="151">
        <v>6090</v>
      </c>
      <c r="F20" s="151">
        <v>5650</v>
      </c>
      <c r="G20" s="151">
        <v>4745</v>
      </c>
      <c r="H20" s="151">
        <v>5600</v>
      </c>
      <c r="I20" s="153">
        <f t="shared" si="0"/>
        <v>32155</v>
      </c>
    </row>
    <row r="21" spans="2:9" ht="12.75">
      <c r="B21" s="150" t="s">
        <v>1325</v>
      </c>
      <c r="C21" s="151">
        <v>25035</v>
      </c>
      <c r="D21" s="151">
        <v>26085</v>
      </c>
      <c r="E21" s="151">
        <v>32055</v>
      </c>
      <c r="F21" s="151">
        <v>27175</v>
      </c>
      <c r="G21" s="151">
        <v>25990</v>
      </c>
      <c r="H21" s="151">
        <v>35445</v>
      </c>
      <c r="I21" s="153">
        <f t="shared" si="0"/>
        <v>171785</v>
      </c>
    </row>
    <row r="22" spans="2:9" ht="12.75">
      <c r="B22" s="150" t="s">
        <v>551</v>
      </c>
      <c r="C22" s="151">
        <v>1065</v>
      </c>
      <c r="D22" s="151">
        <v>1015</v>
      </c>
      <c r="E22" s="151">
        <v>915</v>
      </c>
      <c r="F22" s="151">
        <v>980</v>
      </c>
      <c r="G22" s="151">
        <v>1145</v>
      </c>
      <c r="H22" s="151">
        <v>1120</v>
      </c>
      <c r="I22" s="153">
        <f t="shared" si="0"/>
        <v>6240</v>
      </c>
    </row>
    <row r="23" spans="2:9" ht="12.75">
      <c r="B23" s="150" t="s">
        <v>571</v>
      </c>
      <c r="C23" s="151">
        <v>15</v>
      </c>
      <c r="D23" s="151">
        <v>15</v>
      </c>
      <c r="E23" s="151">
        <v>10</v>
      </c>
      <c r="F23" s="151">
        <v>15</v>
      </c>
      <c r="G23" s="151">
        <v>5</v>
      </c>
      <c r="H23" s="151">
        <v>20</v>
      </c>
      <c r="I23" s="153">
        <f t="shared" si="0"/>
        <v>80</v>
      </c>
    </row>
    <row r="24" spans="2:9" ht="12.75">
      <c r="B24" s="150" t="s">
        <v>550</v>
      </c>
      <c r="C24" s="151">
        <v>215</v>
      </c>
      <c r="D24" s="151">
        <v>200</v>
      </c>
      <c r="E24" s="151">
        <v>210</v>
      </c>
      <c r="F24" s="151">
        <v>265</v>
      </c>
      <c r="G24" s="151">
        <v>255</v>
      </c>
      <c r="H24" s="151">
        <v>335</v>
      </c>
      <c r="I24" s="153">
        <f t="shared" si="0"/>
        <v>1480</v>
      </c>
    </row>
    <row r="25" spans="2:9" ht="12.75">
      <c r="B25" s="150" t="s">
        <v>554</v>
      </c>
      <c r="C25" s="151">
        <v>4785</v>
      </c>
      <c r="D25" s="151">
        <v>5140</v>
      </c>
      <c r="E25" s="151">
        <v>5505</v>
      </c>
      <c r="F25" s="151">
        <v>4590</v>
      </c>
      <c r="G25" s="151">
        <v>5180</v>
      </c>
      <c r="H25" s="151">
        <v>5335</v>
      </c>
      <c r="I25" s="153">
        <f t="shared" si="0"/>
        <v>30535</v>
      </c>
    </row>
    <row r="26" spans="2:9" ht="12.75">
      <c r="B26" s="150" t="s">
        <v>572</v>
      </c>
      <c r="C26" s="151">
        <v>5</v>
      </c>
      <c r="D26" s="151">
        <v>0</v>
      </c>
      <c r="E26" s="151">
        <v>10</v>
      </c>
      <c r="F26" s="151">
        <v>5</v>
      </c>
      <c r="G26" s="151">
        <v>15</v>
      </c>
      <c r="H26" s="151">
        <v>20</v>
      </c>
      <c r="I26" s="153">
        <f t="shared" si="0"/>
        <v>55</v>
      </c>
    </row>
    <row r="27" spans="2:9" ht="12.75">
      <c r="B27" s="150" t="s">
        <v>558</v>
      </c>
      <c r="C27" s="151">
        <v>90</v>
      </c>
      <c r="D27" s="151">
        <v>95</v>
      </c>
      <c r="E27" s="151">
        <v>105</v>
      </c>
      <c r="F27" s="151">
        <v>80</v>
      </c>
      <c r="G27" s="151">
        <v>95</v>
      </c>
      <c r="H27" s="151">
        <v>105</v>
      </c>
      <c r="I27" s="153">
        <f t="shared" si="0"/>
        <v>570</v>
      </c>
    </row>
    <row r="28" spans="2:9" ht="12.75">
      <c r="B28" s="150" t="s">
        <v>560</v>
      </c>
      <c r="C28" s="151">
        <v>95</v>
      </c>
      <c r="D28" s="151">
        <v>170</v>
      </c>
      <c r="E28" s="151">
        <v>130</v>
      </c>
      <c r="F28" s="151">
        <v>115</v>
      </c>
      <c r="G28" s="151">
        <v>180</v>
      </c>
      <c r="H28" s="151">
        <v>120</v>
      </c>
      <c r="I28" s="153">
        <f t="shared" si="0"/>
        <v>810</v>
      </c>
    </row>
    <row r="29" spans="2:9" ht="12.75">
      <c r="B29" s="150" t="s">
        <v>561</v>
      </c>
      <c r="C29" s="151">
        <v>1050</v>
      </c>
      <c r="D29" s="151">
        <v>970</v>
      </c>
      <c r="E29" s="151">
        <v>990</v>
      </c>
      <c r="F29" s="151">
        <v>1275</v>
      </c>
      <c r="G29" s="151">
        <v>2375</v>
      </c>
      <c r="H29" s="151">
        <v>3085</v>
      </c>
      <c r="I29" s="153">
        <f t="shared" si="0"/>
        <v>9745</v>
      </c>
    </row>
    <row r="30" spans="2:9" ht="12.75">
      <c r="B30" s="150" t="s">
        <v>573</v>
      </c>
      <c r="C30" s="151">
        <v>605</v>
      </c>
      <c r="D30" s="151">
        <v>530</v>
      </c>
      <c r="E30" s="151">
        <v>535</v>
      </c>
      <c r="F30" s="151">
        <v>580</v>
      </c>
      <c r="G30" s="151">
        <v>1225</v>
      </c>
      <c r="H30" s="151">
        <v>1145</v>
      </c>
      <c r="I30" s="153">
        <f t="shared" si="0"/>
        <v>4620</v>
      </c>
    </row>
    <row r="31" spans="2:9" ht="12.75">
      <c r="B31" s="150" t="s">
        <v>564</v>
      </c>
      <c r="C31" s="151">
        <v>40</v>
      </c>
      <c r="D31" s="151">
        <v>80</v>
      </c>
      <c r="E31" s="151">
        <v>60</v>
      </c>
      <c r="F31" s="151">
        <v>80</v>
      </c>
      <c r="G31" s="151">
        <v>80</v>
      </c>
      <c r="H31" s="151">
        <v>90</v>
      </c>
      <c r="I31" s="153">
        <f t="shared" si="0"/>
        <v>430</v>
      </c>
    </row>
    <row r="32" spans="2:9" ht="12.75">
      <c r="B32" s="150" t="s">
        <v>552</v>
      </c>
      <c r="C32" s="151">
        <v>745</v>
      </c>
      <c r="D32" s="151">
        <v>580</v>
      </c>
      <c r="E32" s="151">
        <v>725</v>
      </c>
      <c r="F32" s="151">
        <v>900</v>
      </c>
      <c r="G32" s="151">
        <v>850</v>
      </c>
      <c r="H32" s="151">
        <v>915</v>
      </c>
      <c r="I32" s="153">
        <f t="shared" si="0"/>
        <v>4715</v>
      </c>
    </row>
    <row r="33" spans="2:9" ht="12.75">
      <c r="B33" s="150" t="s">
        <v>569</v>
      </c>
      <c r="C33" s="151">
        <v>4895</v>
      </c>
      <c r="D33" s="151">
        <v>4050</v>
      </c>
      <c r="E33" s="151">
        <v>4120</v>
      </c>
      <c r="F33" s="151">
        <v>3920</v>
      </c>
      <c r="G33" s="151">
        <v>5375</v>
      </c>
      <c r="H33" s="151">
        <v>6625</v>
      </c>
      <c r="I33" s="153">
        <f t="shared" si="0"/>
        <v>28985</v>
      </c>
    </row>
    <row r="34" spans="2:9" ht="12.75">
      <c r="B34" s="150" t="s">
        <v>574</v>
      </c>
      <c r="C34" s="151">
        <v>1565</v>
      </c>
      <c r="D34" s="151">
        <v>1425</v>
      </c>
      <c r="E34" s="151">
        <v>1500</v>
      </c>
      <c r="F34" s="151">
        <v>1375</v>
      </c>
      <c r="G34" s="151">
        <v>2205</v>
      </c>
      <c r="H34" s="151">
        <v>3805</v>
      </c>
      <c r="I34" s="153">
        <f t="shared" si="0"/>
        <v>11875</v>
      </c>
    </row>
    <row r="35" spans="2:9" ht="12.75">
      <c r="B35" s="150" t="s">
        <v>570</v>
      </c>
      <c r="C35" s="151">
        <v>2785</v>
      </c>
      <c r="D35" s="151">
        <v>2255</v>
      </c>
      <c r="E35" s="151">
        <v>2455</v>
      </c>
      <c r="F35" s="151">
        <v>1960</v>
      </c>
      <c r="G35" s="151">
        <v>2575</v>
      </c>
      <c r="H35" s="151">
        <v>3075</v>
      </c>
      <c r="I35" s="153">
        <f t="shared" si="0"/>
        <v>15105</v>
      </c>
    </row>
  </sheetData>
  <autoFilter ref="A1:I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3" sqref="O3:O20"/>
    </sheetView>
  </sheetViews>
  <sheetFormatPr defaultColWidth="9.140625" defaultRowHeight="12.75"/>
  <cols>
    <col min="1" max="2" width="9.140625" style="137" customWidth="1"/>
    <col min="3" max="3" width="23.28125" style="134" customWidth="1"/>
    <col min="4" max="15" width="13.421875" style="133" customWidth="1"/>
    <col min="16" max="16384" width="14.421875" style="133" customWidth="1"/>
  </cols>
  <sheetData>
    <row r="1" spans="1:15" s="138" customFormat="1" ht="12.75">
      <c r="A1" s="137" t="s">
        <v>1235</v>
      </c>
      <c r="B1" s="137" t="s">
        <v>1237</v>
      </c>
      <c r="C1" s="139" t="s">
        <v>1236</v>
      </c>
      <c r="D1" s="138">
        <v>2002</v>
      </c>
      <c r="E1" s="138">
        <v>2003</v>
      </c>
      <c r="F1" s="138">
        <v>2004</v>
      </c>
      <c r="G1" s="138">
        <v>2005</v>
      </c>
      <c r="H1" s="138">
        <v>2006</v>
      </c>
      <c r="I1" s="138">
        <v>2007</v>
      </c>
      <c r="J1" s="138">
        <v>2008</v>
      </c>
      <c r="K1" s="138">
        <v>2009</v>
      </c>
      <c r="L1" s="138">
        <v>2010</v>
      </c>
      <c r="M1" s="138">
        <v>2011</v>
      </c>
      <c r="N1" s="138">
        <v>2012</v>
      </c>
      <c r="O1" s="138">
        <v>2013</v>
      </c>
    </row>
    <row r="2" spans="1:15" ht="12.75">
      <c r="A2" s="137">
        <v>36</v>
      </c>
      <c r="B2" s="137" t="s">
        <v>1239</v>
      </c>
      <c r="C2" s="135" t="s">
        <v>577</v>
      </c>
      <c r="D2" s="133" t="s">
        <v>631</v>
      </c>
      <c r="E2" s="133" t="s">
        <v>517</v>
      </c>
      <c r="F2" s="133" t="s">
        <v>518</v>
      </c>
      <c r="G2" s="133" t="s">
        <v>519</v>
      </c>
      <c r="H2" s="133" t="s">
        <v>520</v>
      </c>
      <c r="I2" s="133" t="s">
        <v>521</v>
      </c>
      <c r="J2" s="133" t="s">
        <v>522</v>
      </c>
      <c r="K2" s="133" t="s">
        <v>523</v>
      </c>
      <c r="L2" s="133" t="s">
        <v>524</v>
      </c>
      <c r="M2" s="133" t="s">
        <v>525</v>
      </c>
      <c r="N2" s="133" t="s">
        <v>631</v>
      </c>
      <c r="O2" s="133" t="s">
        <v>631</v>
      </c>
    </row>
    <row r="3" spans="1:15" ht="12.75">
      <c r="A3" s="137">
        <v>37</v>
      </c>
      <c r="B3" s="137" t="s">
        <v>1238</v>
      </c>
      <c r="C3" s="135" t="s">
        <v>627</v>
      </c>
      <c r="D3" s="133" t="s">
        <v>631</v>
      </c>
      <c r="E3" s="133" t="s">
        <v>631</v>
      </c>
      <c r="F3" s="133" t="s">
        <v>631</v>
      </c>
      <c r="G3" s="133" t="s">
        <v>631</v>
      </c>
      <c r="H3" s="133" t="s">
        <v>526</v>
      </c>
      <c r="I3" s="133" t="s">
        <v>527</v>
      </c>
      <c r="J3" s="133" t="s">
        <v>631</v>
      </c>
      <c r="K3" s="133" t="s">
        <v>631</v>
      </c>
      <c r="L3" s="133" t="s">
        <v>631</v>
      </c>
      <c r="M3" s="133" t="s">
        <v>631</v>
      </c>
      <c r="N3" s="133" t="s">
        <v>631</v>
      </c>
      <c r="O3" s="133" t="s">
        <v>631</v>
      </c>
    </row>
    <row r="4" spans="1:15" ht="14.25">
      <c r="A4" s="137">
        <v>2</v>
      </c>
      <c r="B4" s="137" t="s">
        <v>1238</v>
      </c>
      <c r="C4" s="135" t="s">
        <v>546</v>
      </c>
      <c r="D4" s="133" t="s">
        <v>243</v>
      </c>
      <c r="E4" s="133" t="s">
        <v>244</v>
      </c>
      <c r="F4" s="133" t="s">
        <v>245</v>
      </c>
      <c r="G4" s="133" t="s">
        <v>246</v>
      </c>
      <c r="H4" s="133" t="s">
        <v>247</v>
      </c>
      <c r="I4" s="133" t="s">
        <v>248</v>
      </c>
      <c r="J4" s="133" t="s">
        <v>249</v>
      </c>
      <c r="K4" s="133" t="s">
        <v>632</v>
      </c>
      <c r="L4" s="133" t="s">
        <v>633</v>
      </c>
      <c r="M4" s="133" t="s">
        <v>634</v>
      </c>
      <c r="N4" s="133" t="s">
        <v>250</v>
      </c>
      <c r="O4" s="133">
        <v>808</v>
      </c>
    </row>
    <row r="5" spans="1:15" ht="12.75">
      <c r="A5" s="137">
        <v>11</v>
      </c>
      <c r="B5" s="137" t="s">
        <v>1238</v>
      </c>
      <c r="C5" s="135" t="s">
        <v>576</v>
      </c>
      <c r="D5" s="133" t="s">
        <v>631</v>
      </c>
      <c r="E5" s="133" t="s">
        <v>337</v>
      </c>
      <c r="F5" s="133" t="s">
        <v>338</v>
      </c>
      <c r="G5" s="133" t="s">
        <v>631</v>
      </c>
      <c r="H5" s="133" t="s">
        <v>631</v>
      </c>
      <c r="I5" s="133" t="s">
        <v>339</v>
      </c>
      <c r="J5" s="133" t="s">
        <v>340</v>
      </c>
      <c r="K5" s="133" t="s">
        <v>341</v>
      </c>
      <c r="L5" s="133" t="s">
        <v>342</v>
      </c>
      <c r="M5" s="133" t="s">
        <v>343</v>
      </c>
      <c r="N5" s="133" t="s">
        <v>344</v>
      </c>
      <c r="O5" s="133">
        <v>960</v>
      </c>
    </row>
    <row r="6" spans="1:15" ht="12.75">
      <c r="A6" s="137">
        <v>3</v>
      </c>
      <c r="B6" s="137" t="s">
        <v>1238</v>
      </c>
      <c r="C6" s="135" t="s">
        <v>547</v>
      </c>
      <c r="D6" s="133" t="s">
        <v>251</v>
      </c>
      <c r="E6" s="133" t="s">
        <v>252</v>
      </c>
      <c r="F6" s="133" t="s">
        <v>253</v>
      </c>
      <c r="G6" s="133" t="s">
        <v>254</v>
      </c>
      <c r="H6" s="133" t="s">
        <v>255</v>
      </c>
      <c r="I6" s="133" t="s">
        <v>256</v>
      </c>
      <c r="J6" s="133" t="s">
        <v>257</v>
      </c>
      <c r="K6" s="133" t="s">
        <v>258</v>
      </c>
      <c r="L6" s="133" t="s">
        <v>259</v>
      </c>
      <c r="M6" s="133" t="s">
        <v>260</v>
      </c>
      <c r="N6" s="133" t="s">
        <v>261</v>
      </c>
      <c r="O6" s="133">
        <v>2243</v>
      </c>
    </row>
    <row r="7" spans="1:15" ht="12.75">
      <c r="A7" s="137">
        <v>6</v>
      </c>
      <c r="B7" s="137" t="s">
        <v>1238</v>
      </c>
      <c r="C7" s="135" t="s">
        <v>549</v>
      </c>
      <c r="D7" s="133" t="s">
        <v>284</v>
      </c>
      <c r="E7" s="133" t="s">
        <v>285</v>
      </c>
      <c r="F7" s="133" t="s">
        <v>286</v>
      </c>
      <c r="G7" s="133" t="s">
        <v>287</v>
      </c>
      <c r="H7" s="133" t="s">
        <v>288</v>
      </c>
      <c r="I7" s="133" t="s">
        <v>289</v>
      </c>
      <c r="J7" s="133" t="s">
        <v>290</v>
      </c>
      <c r="K7" s="133" t="s">
        <v>291</v>
      </c>
      <c r="L7" s="133" t="s">
        <v>292</v>
      </c>
      <c r="M7" s="133" t="s">
        <v>293</v>
      </c>
      <c r="N7" s="133" t="s">
        <v>294</v>
      </c>
      <c r="O7" s="133">
        <v>1330</v>
      </c>
    </row>
    <row r="8" spans="1:15" ht="12.75">
      <c r="A8" s="137">
        <v>34</v>
      </c>
      <c r="B8" s="137" t="s">
        <v>1238</v>
      </c>
      <c r="C8" s="135" t="s">
        <v>618</v>
      </c>
      <c r="D8" s="133" t="s">
        <v>509</v>
      </c>
      <c r="E8" s="133" t="s">
        <v>631</v>
      </c>
      <c r="F8" s="133" t="s">
        <v>631</v>
      </c>
      <c r="G8" s="133" t="s">
        <v>510</v>
      </c>
      <c r="H8" s="133" t="s">
        <v>511</v>
      </c>
      <c r="I8" s="133" t="s">
        <v>512</v>
      </c>
      <c r="J8" s="133" t="s">
        <v>513</v>
      </c>
      <c r="K8" s="133" t="s">
        <v>690</v>
      </c>
      <c r="L8" s="133" t="s">
        <v>514</v>
      </c>
      <c r="M8" s="133" t="s">
        <v>515</v>
      </c>
      <c r="N8" s="133" t="s">
        <v>516</v>
      </c>
      <c r="O8" s="133" t="s">
        <v>612</v>
      </c>
    </row>
    <row r="9" spans="1:15" ht="12.75">
      <c r="A9" s="137">
        <v>17</v>
      </c>
      <c r="B9" s="137" t="s">
        <v>1238</v>
      </c>
      <c r="C9" s="135" t="s">
        <v>559</v>
      </c>
      <c r="D9" s="133" t="s">
        <v>382</v>
      </c>
      <c r="E9" s="133" t="s">
        <v>383</v>
      </c>
      <c r="F9" s="133" t="s">
        <v>384</v>
      </c>
      <c r="G9" s="133" t="s">
        <v>385</v>
      </c>
      <c r="H9" s="133" t="s">
        <v>386</v>
      </c>
      <c r="I9" s="133" t="s">
        <v>387</v>
      </c>
      <c r="J9" s="133" t="s">
        <v>388</v>
      </c>
      <c r="K9" s="133" t="s">
        <v>389</v>
      </c>
      <c r="L9" s="133" t="s">
        <v>390</v>
      </c>
      <c r="M9" s="133" t="s">
        <v>391</v>
      </c>
      <c r="N9" s="133" t="s">
        <v>392</v>
      </c>
      <c r="O9" s="133">
        <v>9178</v>
      </c>
    </row>
    <row r="10" spans="1:15" ht="12.75">
      <c r="A10" s="137">
        <v>14</v>
      </c>
      <c r="B10" s="137" t="s">
        <v>1238</v>
      </c>
      <c r="C10" s="135" t="s">
        <v>556</v>
      </c>
      <c r="D10" s="133" t="s">
        <v>365</v>
      </c>
      <c r="E10" s="133" t="s">
        <v>366</v>
      </c>
      <c r="F10" s="133" t="s">
        <v>367</v>
      </c>
      <c r="G10" s="133" t="s">
        <v>368</v>
      </c>
      <c r="H10" s="133" t="s">
        <v>369</v>
      </c>
      <c r="I10" s="133" t="s">
        <v>370</v>
      </c>
      <c r="J10" s="133" t="s">
        <v>371</v>
      </c>
      <c r="K10" s="133" t="s">
        <v>372</v>
      </c>
      <c r="L10" s="133" t="s">
        <v>373</v>
      </c>
      <c r="M10" s="133" t="s">
        <v>374</v>
      </c>
      <c r="N10" s="133" t="s">
        <v>296</v>
      </c>
      <c r="O10" s="133">
        <v>3083</v>
      </c>
    </row>
    <row r="11" spans="1:15" ht="12.75">
      <c r="A11" s="137">
        <v>15</v>
      </c>
      <c r="B11" s="137" t="s">
        <v>1238</v>
      </c>
      <c r="C11" s="135" t="s">
        <v>557</v>
      </c>
      <c r="D11" s="133" t="s">
        <v>637</v>
      </c>
      <c r="E11" s="133" t="s">
        <v>638</v>
      </c>
      <c r="F11" s="133" t="s">
        <v>639</v>
      </c>
      <c r="G11" s="133" t="s">
        <v>640</v>
      </c>
      <c r="H11" s="133" t="s">
        <v>641</v>
      </c>
      <c r="I11" s="133" t="s">
        <v>642</v>
      </c>
      <c r="J11" s="133" t="s">
        <v>643</v>
      </c>
      <c r="K11" s="133" t="s">
        <v>644</v>
      </c>
      <c r="L11" s="133" t="s">
        <v>645</v>
      </c>
      <c r="M11" s="133" t="s">
        <v>646</v>
      </c>
      <c r="N11" s="133" t="s">
        <v>647</v>
      </c>
      <c r="O11" s="133">
        <v>185</v>
      </c>
    </row>
    <row r="12" spans="1:15" ht="12.75">
      <c r="A12" s="137">
        <v>33</v>
      </c>
      <c r="B12" s="137" t="s">
        <v>1238</v>
      </c>
      <c r="C12" s="135" t="s">
        <v>575</v>
      </c>
      <c r="D12" s="133" t="s">
        <v>631</v>
      </c>
      <c r="E12" s="133" t="s">
        <v>631</v>
      </c>
      <c r="F12" s="133" t="s">
        <v>631</v>
      </c>
      <c r="G12" s="133" t="s">
        <v>631</v>
      </c>
      <c r="H12" s="133" t="s">
        <v>631</v>
      </c>
      <c r="I12" s="133" t="s">
        <v>631</v>
      </c>
      <c r="J12" s="133" t="s">
        <v>631</v>
      </c>
      <c r="K12" s="133" t="s">
        <v>631</v>
      </c>
      <c r="L12" s="133" t="s">
        <v>631</v>
      </c>
      <c r="M12" s="133" t="s">
        <v>631</v>
      </c>
      <c r="N12" s="133" t="s">
        <v>631</v>
      </c>
      <c r="O12" s="133" t="s">
        <v>612</v>
      </c>
    </row>
    <row r="13" spans="1:15" ht="12.75">
      <c r="A13" s="137">
        <v>21</v>
      </c>
      <c r="B13" s="137" t="s">
        <v>1238</v>
      </c>
      <c r="C13" s="135" t="s">
        <v>563</v>
      </c>
      <c r="D13" s="133" t="s">
        <v>415</v>
      </c>
      <c r="E13" s="133" t="s">
        <v>416</v>
      </c>
      <c r="F13" s="133" t="s">
        <v>362</v>
      </c>
      <c r="G13" s="133" t="s">
        <v>417</v>
      </c>
      <c r="H13" s="133" t="s">
        <v>418</v>
      </c>
      <c r="I13" s="133" t="s">
        <v>419</v>
      </c>
      <c r="J13" s="133" t="s">
        <v>420</v>
      </c>
      <c r="K13" s="133" t="s">
        <v>421</v>
      </c>
      <c r="L13" s="133" t="s">
        <v>422</v>
      </c>
      <c r="M13" s="133" t="s">
        <v>423</v>
      </c>
      <c r="N13" s="133" t="s">
        <v>424</v>
      </c>
      <c r="O13" s="133">
        <v>3933</v>
      </c>
    </row>
    <row r="14" spans="1:15" ht="14.25">
      <c r="A14" s="137">
        <v>23</v>
      </c>
      <c r="B14" s="137" t="s">
        <v>1238</v>
      </c>
      <c r="C14" s="135" t="s">
        <v>565</v>
      </c>
      <c r="D14" s="133" t="s">
        <v>663</v>
      </c>
      <c r="E14" s="133" t="s">
        <v>664</v>
      </c>
      <c r="F14" s="133" t="s">
        <v>665</v>
      </c>
      <c r="G14" s="133" t="s">
        <v>666</v>
      </c>
      <c r="H14" s="133" t="s">
        <v>667</v>
      </c>
      <c r="I14" s="133" t="s">
        <v>668</v>
      </c>
      <c r="J14" s="133" t="s">
        <v>435</v>
      </c>
      <c r="K14" s="133" t="s">
        <v>436</v>
      </c>
      <c r="L14" s="133" t="s">
        <v>631</v>
      </c>
      <c r="M14" s="133" t="s">
        <v>631</v>
      </c>
      <c r="N14" s="133" t="s">
        <v>631</v>
      </c>
      <c r="O14" s="133">
        <v>2791</v>
      </c>
    </row>
    <row r="15" spans="1:15" ht="12.75">
      <c r="A15" s="137">
        <v>38</v>
      </c>
      <c r="B15" s="137" t="s">
        <v>1238</v>
      </c>
      <c r="C15" s="135" t="s">
        <v>628</v>
      </c>
      <c r="D15" s="133" t="s">
        <v>631</v>
      </c>
      <c r="E15" s="133" t="s">
        <v>631</v>
      </c>
      <c r="F15" s="133" t="s">
        <v>631</v>
      </c>
      <c r="G15" s="133" t="s">
        <v>528</v>
      </c>
      <c r="H15" s="133" t="s">
        <v>631</v>
      </c>
      <c r="I15" s="133" t="s">
        <v>631</v>
      </c>
      <c r="J15" s="133" t="s">
        <v>631</v>
      </c>
      <c r="K15" s="133" t="s">
        <v>631</v>
      </c>
      <c r="L15" s="133" t="s">
        <v>631</v>
      </c>
      <c r="M15" s="133" t="s">
        <v>631</v>
      </c>
      <c r="N15" s="133" t="s">
        <v>631</v>
      </c>
      <c r="O15" s="133" t="s">
        <v>631</v>
      </c>
    </row>
    <row r="16" spans="1:15" ht="12.75">
      <c r="A16" s="137">
        <v>35</v>
      </c>
      <c r="B16" s="137" t="s">
        <v>1238</v>
      </c>
      <c r="C16" s="135" t="s">
        <v>619</v>
      </c>
      <c r="D16" s="133" t="s">
        <v>631</v>
      </c>
      <c r="E16" s="133" t="s">
        <v>631</v>
      </c>
      <c r="F16" s="133" t="s">
        <v>631</v>
      </c>
      <c r="G16" s="133" t="s">
        <v>631</v>
      </c>
      <c r="H16" s="133" t="s">
        <v>631</v>
      </c>
      <c r="I16" s="133" t="s">
        <v>631</v>
      </c>
      <c r="J16" s="133" t="s">
        <v>631</v>
      </c>
      <c r="K16" s="133" t="s">
        <v>631</v>
      </c>
      <c r="L16" s="133" t="s">
        <v>631</v>
      </c>
      <c r="M16" s="133" t="s">
        <v>631</v>
      </c>
      <c r="N16" s="133" t="s">
        <v>631</v>
      </c>
      <c r="O16" s="133" t="s">
        <v>631</v>
      </c>
    </row>
    <row r="17" spans="1:15" ht="12.75">
      <c r="A17" s="137">
        <v>25</v>
      </c>
      <c r="B17" s="137" t="s">
        <v>1238</v>
      </c>
      <c r="C17" s="135" t="s">
        <v>567</v>
      </c>
      <c r="D17" s="133" t="s">
        <v>448</v>
      </c>
      <c r="E17" s="133" t="s">
        <v>449</v>
      </c>
      <c r="F17" s="133" t="s">
        <v>450</v>
      </c>
      <c r="G17" s="133" t="s">
        <v>451</v>
      </c>
      <c r="H17" s="133" t="s">
        <v>452</v>
      </c>
      <c r="I17" s="133" t="s">
        <v>453</v>
      </c>
      <c r="J17" s="133" t="s">
        <v>669</v>
      </c>
      <c r="K17" s="133" t="s">
        <v>670</v>
      </c>
      <c r="L17" s="133" t="s">
        <v>671</v>
      </c>
      <c r="M17" s="133" t="s">
        <v>672</v>
      </c>
      <c r="N17" s="133" t="s">
        <v>673</v>
      </c>
      <c r="O17" s="133">
        <v>207</v>
      </c>
    </row>
    <row r="18" spans="1:15" ht="12.75">
      <c r="A18" s="137">
        <v>24</v>
      </c>
      <c r="B18" s="137" t="s">
        <v>1238</v>
      </c>
      <c r="C18" s="135" t="s">
        <v>566</v>
      </c>
      <c r="D18" s="133" t="s">
        <v>437</v>
      </c>
      <c r="E18" s="133" t="s">
        <v>438</v>
      </c>
      <c r="F18" s="133" t="s">
        <v>439</v>
      </c>
      <c r="G18" s="133" t="s">
        <v>440</v>
      </c>
      <c r="H18" s="133" t="s">
        <v>441</v>
      </c>
      <c r="I18" s="133" t="s">
        <v>442</v>
      </c>
      <c r="J18" s="133" t="s">
        <v>443</v>
      </c>
      <c r="K18" s="133" t="s">
        <v>444</v>
      </c>
      <c r="L18" s="133" t="s">
        <v>445</v>
      </c>
      <c r="M18" s="133" t="s">
        <v>446</v>
      </c>
      <c r="N18" s="133" t="s">
        <v>447</v>
      </c>
      <c r="O18" s="133">
        <v>1470</v>
      </c>
    </row>
    <row r="19" spans="1:15" ht="12.75">
      <c r="A19" s="137">
        <v>39</v>
      </c>
      <c r="B19" s="137" t="s">
        <v>1238</v>
      </c>
      <c r="C19" s="135" t="s">
        <v>629</v>
      </c>
      <c r="D19" s="133" t="s">
        <v>631</v>
      </c>
      <c r="E19" s="133" t="s">
        <v>631</v>
      </c>
      <c r="F19" s="133" t="s">
        <v>631</v>
      </c>
      <c r="G19" s="133" t="s">
        <v>631</v>
      </c>
      <c r="H19" s="133" t="s">
        <v>631</v>
      </c>
      <c r="I19" s="133" t="s">
        <v>529</v>
      </c>
      <c r="J19" s="133" t="s">
        <v>631</v>
      </c>
      <c r="K19" s="133" t="s">
        <v>631</v>
      </c>
      <c r="L19" s="133" t="s">
        <v>631</v>
      </c>
      <c r="M19" s="133" t="s">
        <v>631</v>
      </c>
      <c r="N19" s="133" t="s">
        <v>631</v>
      </c>
      <c r="O19" s="133" t="s">
        <v>631</v>
      </c>
    </row>
    <row r="20" spans="1:15" ht="12.75">
      <c r="A20" s="137">
        <v>40</v>
      </c>
      <c r="B20" s="137" t="s">
        <v>1238</v>
      </c>
      <c r="C20" s="135" t="s">
        <v>630</v>
      </c>
      <c r="D20" s="133" t="s">
        <v>631</v>
      </c>
      <c r="E20" s="133" t="s">
        <v>631</v>
      </c>
      <c r="F20" s="133" t="s">
        <v>631</v>
      </c>
      <c r="G20" s="133" t="s">
        <v>691</v>
      </c>
      <c r="H20" s="133" t="s">
        <v>631</v>
      </c>
      <c r="I20" s="133" t="s">
        <v>692</v>
      </c>
      <c r="J20" s="133" t="s">
        <v>631</v>
      </c>
      <c r="K20" s="133" t="s">
        <v>631</v>
      </c>
      <c r="L20" s="133" t="s">
        <v>631</v>
      </c>
      <c r="M20" s="133" t="s">
        <v>631</v>
      </c>
      <c r="N20" s="133" t="s">
        <v>631</v>
      </c>
      <c r="O20" s="133" t="s">
        <v>631</v>
      </c>
    </row>
    <row r="21" spans="1:15" ht="12.75">
      <c r="A21" s="137">
        <v>20</v>
      </c>
      <c r="C21" s="135" t="s">
        <v>562</v>
      </c>
      <c r="D21" s="133" t="s">
        <v>404</v>
      </c>
      <c r="E21" s="133" t="s">
        <v>405</v>
      </c>
      <c r="F21" s="133" t="s">
        <v>406</v>
      </c>
      <c r="G21" s="133" t="s">
        <v>407</v>
      </c>
      <c r="H21" s="133" t="s">
        <v>408</v>
      </c>
      <c r="I21" s="133" t="s">
        <v>409</v>
      </c>
      <c r="J21" s="133" t="s">
        <v>410</v>
      </c>
      <c r="K21" s="133" t="s">
        <v>411</v>
      </c>
      <c r="L21" s="133" t="s">
        <v>412</v>
      </c>
      <c r="M21" s="133" t="s">
        <v>413</v>
      </c>
      <c r="N21" s="133" t="s">
        <v>414</v>
      </c>
      <c r="O21" s="133">
        <v>7354</v>
      </c>
    </row>
    <row r="22" spans="1:15" ht="12.75">
      <c r="A22" s="137">
        <v>1</v>
      </c>
      <c r="C22" s="135" t="s">
        <v>545</v>
      </c>
      <c r="D22" s="133" t="s">
        <v>232</v>
      </c>
      <c r="E22" s="133" t="s">
        <v>233</v>
      </c>
      <c r="F22" s="133" t="s">
        <v>234</v>
      </c>
      <c r="G22" s="133" t="s">
        <v>235</v>
      </c>
      <c r="H22" s="133" t="s">
        <v>236</v>
      </c>
      <c r="I22" s="133" t="s">
        <v>237</v>
      </c>
      <c r="J22" s="133" t="s">
        <v>238</v>
      </c>
      <c r="K22" s="133" t="s">
        <v>239</v>
      </c>
      <c r="L22" s="133" t="s">
        <v>240</v>
      </c>
      <c r="M22" s="133" t="s">
        <v>241</v>
      </c>
      <c r="N22" s="133" t="s">
        <v>242</v>
      </c>
      <c r="O22" s="133">
        <v>34801</v>
      </c>
    </row>
    <row r="23" spans="1:15" ht="12.75">
      <c r="A23" s="137">
        <v>13</v>
      </c>
      <c r="C23" s="135" t="s">
        <v>555</v>
      </c>
      <c r="D23" s="133" t="s">
        <v>635</v>
      </c>
      <c r="E23" s="133" t="s">
        <v>636</v>
      </c>
      <c r="F23" s="133" t="s">
        <v>356</v>
      </c>
      <c r="G23" s="133" t="s">
        <v>357</v>
      </c>
      <c r="H23" s="133" t="s">
        <v>358</v>
      </c>
      <c r="I23" s="133" t="s">
        <v>359</v>
      </c>
      <c r="J23" s="133" t="s">
        <v>360</v>
      </c>
      <c r="K23" s="133" t="s">
        <v>361</v>
      </c>
      <c r="L23" s="133" t="s">
        <v>362</v>
      </c>
      <c r="M23" s="133" t="s">
        <v>363</v>
      </c>
      <c r="N23" s="133" t="s">
        <v>364</v>
      </c>
      <c r="O23" s="133">
        <v>1580</v>
      </c>
    </row>
    <row r="24" spans="1:15" ht="12.75">
      <c r="A24" s="137">
        <v>4</v>
      </c>
      <c r="C24" s="135" t="s">
        <v>548</v>
      </c>
      <c r="D24" s="133" t="s">
        <v>262</v>
      </c>
      <c r="E24" s="133" t="s">
        <v>263</v>
      </c>
      <c r="F24" s="133" t="s">
        <v>264</v>
      </c>
      <c r="G24" s="133" t="s">
        <v>265</v>
      </c>
      <c r="H24" s="133" t="s">
        <v>266</v>
      </c>
      <c r="I24" s="133" t="s">
        <v>267</v>
      </c>
      <c r="J24" s="133" t="s">
        <v>268</v>
      </c>
      <c r="K24" s="133" t="s">
        <v>269</v>
      </c>
      <c r="L24" s="133" t="s">
        <v>270</v>
      </c>
      <c r="M24" s="133" t="s">
        <v>271</v>
      </c>
      <c r="N24" s="133" t="s">
        <v>272</v>
      </c>
      <c r="O24" s="133">
        <v>1750</v>
      </c>
    </row>
    <row r="25" spans="1:15" ht="12.75">
      <c r="A25" s="137">
        <v>26</v>
      </c>
      <c r="C25" s="135" t="s">
        <v>568</v>
      </c>
      <c r="D25" s="133" t="s">
        <v>454</v>
      </c>
      <c r="E25" s="133" t="s">
        <v>455</v>
      </c>
      <c r="F25" s="133" t="s">
        <v>456</v>
      </c>
      <c r="G25" s="133" t="s">
        <v>457</v>
      </c>
      <c r="H25" s="133" t="s">
        <v>458</v>
      </c>
      <c r="I25" s="133" t="s">
        <v>459</v>
      </c>
      <c r="J25" s="133" t="s">
        <v>460</v>
      </c>
      <c r="K25" s="133" t="s">
        <v>461</v>
      </c>
      <c r="L25" s="133" t="s">
        <v>462</v>
      </c>
      <c r="M25" s="133" t="s">
        <v>463</v>
      </c>
      <c r="N25" s="133" t="s">
        <v>464</v>
      </c>
      <c r="O25" s="133">
        <v>8930</v>
      </c>
    </row>
    <row r="26" spans="1:15" ht="12.75">
      <c r="A26" s="137">
        <v>10</v>
      </c>
      <c r="C26" s="135" t="s">
        <v>553</v>
      </c>
      <c r="D26" s="133" t="s">
        <v>326</v>
      </c>
      <c r="E26" s="133" t="s">
        <v>327</v>
      </c>
      <c r="F26" s="133" t="s">
        <v>328</v>
      </c>
      <c r="G26" s="133" t="s">
        <v>329</v>
      </c>
      <c r="H26" s="133" t="s">
        <v>330</v>
      </c>
      <c r="I26" s="133" t="s">
        <v>331</v>
      </c>
      <c r="J26" s="133" t="s">
        <v>332</v>
      </c>
      <c r="K26" s="133" t="s">
        <v>333</v>
      </c>
      <c r="L26" s="133" t="s">
        <v>334</v>
      </c>
      <c r="M26" s="133" t="s">
        <v>335</v>
      </c>
      <c r="N26" s="133" t="s">
        <v>336</v>
      </c>
      <c r="O26" s="133">
        <v>97276</v>
      </c>
    </row>
    <row r="27" spans="1:15" ht="12.75">
      <c r="A27" s="137">
        <v>5</v>
      </c>
      <c r="C27" s="135" t="s">
        <v>617</v>
      </c>
      <c r="D27" s="133" t="s">
        <v>273</v>
      </c>
      <c r="E27" s="133" t="s">
        <v>274</v>
      </c>
      <c r="F27" s="133" t="s">
        <v>275</v>
      </c>
      <c r="G27" s="133" t="s">
        <v>276</v>
      </c>
      <c r="H27" s="133" t="s">
        <v>277</v>
      </c>
      <c r="I27" s="133" t="s">
        <v>278</v>
      </c>
      <c r="J27" s="133" t="s">
        <v>279</v>
      </c>
      <c r="K27" s="133" t="s">
        <v>280</v>
      </c>
      <c r="L27" s="133" t="s">
        <v>281</v>
      </c>
      <c r="M27" s="133" t="s">
        <v>282</v>
      </c>
      <c r="N27" s="133" t="s">
        <v>283</v>
      </c>
      <c r="O27" s="133">
        <v>111910</v>
      </c>
    </row>
    <row r="28" spans="1:15" ht="12.75">
      <c r="A28" s="137">
        <v>8</v>
      </c>
      <c r="C28" s="135" t="s">
        <v>551</v>
      </c>
      <c r="D28" s="133" t="s">
        <v>631</v>
      </c>
      <c r="E28" s="133" t="s">
        <v>305</v>
      </c>
      <c r="F28" s="133" t="s">
        <v>306</v>
      </c>
      <c r="G28" s="133" t="s">
        <v>307</v>
      </c>
      <c r="H28" s="133" t="s">
        <v>308</v>
      </c>
      <c r="I28" s="133" t="s">
        <v>309</v>
      </c>
      <c r="J28" s="133" t="s">
        <v>310</v>
      </c>
      <c r="K28" s="133" t="s">
        <v>311</v>
      </c>
      <c r="L28" s="133" t="s">
        <v>312</v>
      </c>
      <c r="M28" s="133" t="s">
        <v>313</v>
      </c>
      <c r="N28" s="133" t="s">
        <v>314</v>
      </c>
      <c r="O28" s="133">
        <v>29462</v>
      </c>
    </row>
    <row r="29" spans="1:15" ht="12.75">
      <c r="A29" s="137">
        <v>29</v>
      </c>
      <c r="C29" s="135" t="s">
        <v>571</v>
      </c>
      <c r="D29" s="133" t="s">
        <v>674</v>
      </c>
      <c r="E29" s="133" t="s">
        <v>631</v>
      </c>
      <c r="F29" s="133" t="s">
        <v>631</v>
      </c>
      <c r="G29" s="133" t="s">
        <v>631</v>
      </c>
      <c r="H29" s="133" t="s">
        <v>631</v>
      </c>
      <c r="I29" s="133" t="s">
        <v>675</v>
      </c>
      <c r="J29" s="133" t="s">
        <v>676</v>
      </c>
      <c r="K29" s="133" t="s">
        <v>677</v>
      </c>
      <c r="L29" s="133" t="s">
        <v>678</v>
      </c>
      <c r="M29" s="133" t="s">
        <v>679</v>
      </c>
      <c r="N29" s="133" t="s">
        <v>680</v>
      </c>
      <c r="O29" s="133">
        <v>597</v>
      </c>
    </row>
    <row r="30" spans="1:15" ht="12.75">
      <c r="A30" s="137">
        <v>7</v>
      </c>
      <c r="C30" s="135" t="s">
        <v>550</v>
      </c>
      <c r="D30" s="133" t="s">
        <v>631</v>
      </c>
      <c r="E30" s="133" t="s">
        <v>295</v>
      </c>
      <c r="F30" s="133" t="s">
        <v>296</v>
      </c>
      <c r="G30" s="133" t="s">
        <v>297</v>
      </c>
      <c r="H30" s="133" t="s">
        <v>298</v>
      </c>
      <c r="I30" s="133" t="s">
        <v>299</v>
      </c>
      <c r="J30" s="133" t="s">
        <v>300</v>
      </c>
      <c r="K30" s="133" t="s">
        <v>301</v>
      </c>
      <c r="L30" s="133" t="s">
        <v>302</v>
      </c>
      <c r="M30" s="133" t="s">
        <v>303</v>
      </c>
      <c r="N30" s="133" t="s">
        <v>304</v>
      </c>
      <c r="O30" s="133">
        <v>24263</v>
      </c>
    </row>
    <row r="31" spans="1:15" ht="12.75">
      <c r="A31" s="137">
        <v>12</v>
      </c>
      <c r="C31" s="135" t="s">
        <v>554</v>
      </c>
      <c r="D31" s="133" t="s">
        <v>345</v>
      </c>
      <c r="E31" s="133" t="s">
        <v>346</v>
      </c>
      <c r="F31" s="133" t="s">
        <v>347</v>
      </c>
      <c r="G31" s="133" t="s">
        <v>348</v>
      </c>
      <c r="H31" s="133" t="s">
        <v>349</v>
      </c>
      <c r="I31" s="133" t="s">
        <v>350</v>
      </c>
      <c r="J31" s="133" t="s">
        <v>351</v>
      </c>
      <c r="K31" s="133" t="s">
        <v>352</v>
      </c>
      <c r="L31" s="133" t="s">
        <v>353</v>
      </c>
      <c r="M31" s="133" t="s">
        <v>354</v>
      </c>
      <c r="N31" s="133" t="s">
        <v>355</v>
      </c>
      <c r="O31" s="133">
        <v>100712</v>
      </c>
    </row>
    <row r="32" spans="1:15" ht="12.75">
      <c r="A32" s="137">
        <v>30</v>
      </c>
      <c r="C32" s="135" t="s">
        <v>572</v>
      </c>
      <c r="D32" s="133" t="s">
        <v>647</v>
      </c>
      <c r="E32" s="133" t="s">
        <v>681</v>
      </c>
      <c r="F32" s="133" t="s">
        <v>682</v>
      </c>
      <c r="G32" s="133" t="s">
        <v>683</v>
      </c>
      <c r="H32" s="133" t="s">
        <v>682</v>
      </c>
      <c r="I32" s="133" t="s">
        <v>684</v>
      </c>
      <c r="J32" s="133" t="s">
        <v>685</v>
      </c>
      <c r="K32" s="133" t="s">
        <v>686</v>
      </c>
      <c r="L32" s="133" t="s">
        <v>687</v>
      </c>
      <c r="M32" s="133" t="s">
        <v>688</v>
      </c>
      <c r="N32" s="133" t="s">
        <v>689</v>
      </c>
      <c r="O32" s="133">
        <v>114</v>
      </c>
    </row>
    <row r="33" spans="1:15" ht="12.75">
      <c r="A33" s="137">
        <v>16</v>
      </c>
      <c r="C33" s="135" t="s">
        <v>558</v>
      </c>
      <c r="D33" s="133" t="s">
        <v>648</v>
      </c>
      <c r="E33" s="133" t="s">
        <v>649</v>
      </c>
      <c r="F33" s="133" t="s">
        <v>650</v>
      </c>
      <c r="G33" s="133" t="s">
        <v>651</v>
      </c>
      <c r="H33" s="133" t="s">
        <v>375</v>
      </c>
      <c r="I33" s="133" t="s">
        <v>376</v>
      </c>
      <c r="J33" s="133" t="s">
        <v>377</v>
      </c>
      <c r="K33" s="133" t="s">
        <v>378</v>
      </c>
      <c r="L33" s="133" t="s">
        <v>379</v>
      </c>
      <c r="M33" s="133" t="s">
        <v>380</v>
      </c>
      <c r="N33" s="133" t="s">
        <v>381</v>
      </c>
      <c r="O33" s="133">
        <v>2564</v>
      </c>
    </row>
    <row r="34" spans="1:15" ht="14.25">
      <c r="A34" s="137">
        <v>18</v>
      </c>
      <c r="C34" s="135" t="s">
        <v>560</v>
      </c>
      <c r="D34" s="133" t="s">
        <v>652</v>
      </c>
      <c r="E34" s="133" t="s">
        <v>653</v>
      </c>
      <c r="F34" s="133" t="s">
        <v>654</v>
      </c>
      <c r="G34" s="133" t="s">
        <v>655</v>
      </c>
      <c r="H34" s="133" t="s">
        <v>656</v>
      </c>
      <c r="I34" s="133" t="s">
        <v>657</v>
      </c>
      <c r="J34" s="133" t="s">
        <v>658</v>
      </c>
      <c r="K34" s="133" t="s">
        <v>659</v>
      </c>
      <c r="L34" s="133" t="s">
        <v>660</v>
      </c>
      <c r="M34" s="133" t="s">
        <v>661</v>
      </c>
      <c r="N34" s="133" t="s">
        <v>662</v>
      </c>
      <c r="O34" s="133">
        <v>418</v>
      </c>
    </row>
    <row r="35" spans="1:15" ht="12.75">
      <c r="A35" s="137">
        <v>19</v>
      </c>
      <c r="C35" s="135" t="s">
        <v>561</v>
      </c>
      <c r="D35" s="133" t="s">
        <v>393</v>
      </c>
      <c r="E35" s="133" t="s">
        <v>394</v>
      </c>
      <c r="F35" s="133" t="s">
        <v>395</v>
      </c>
      <c r="G35" s="133" t="s">
        <v>396</v>
      </c>
      <c r="H35" s="133" t="s">
        <v>397</v>
      </c>
      <c r="I35" s="133" t="s">
        <v>398</v>
      </c>
      <c r="J35" s="133" t="s">
        <v>399</v>
      </c>
      <c r="K35" s="133" t="s">
        <v>400</v>
      </c>
      <c r="L35" s="133" t="s">
        <v>401</v>
      </c>
      <c r="M35" s="133" t="s">
        <v>402</v>
      </c>
      <c r="N35" s="133" t="s">
        <v>403</v>
      </c>
      <c r="O35" s="133">
        <v>25882</v>
      </c>
    </row>
    <row r="36" spans="1:15" ht="12.75">
      <c r="A36" s="137">
        <v>31</v>
      </c>
      <c r="C36" s="135" t="s">
        <v>573</v>
      </c>
      <c r="D36" s="133" t="s">
        <v>487</v>
      </c>
      <c r="E36" s="133" t="s">
        <v>488</v>
      </c>
      <c r="F36" s="133" t="s">
        <v>489</v>
      </c>
      <c r="G36" s="133" t="s">
        <v>490</v>
      </c>
      <c r="H36" s="133" t="s">
        <v>491</v>
      </c>
      <c r="I36" s="133" t="s">
        <v>492</v>
      </c>
      <c r="J36" s="133" t="s">
        <v>493</v>
      </c>
      <c r="K36" s="133" t="s">
        <v>494</v>
      </c>
      <c r="L36" s="133" t="s">
        <v>495</v>
      </c>
      <c r="M36" s="133" t="s">
        <v>496</v>
      </c>
      <c r="N36" s="133" t="s">
        <v>497</v>
      </c>
      <c r="O36" s="133">
        <v>13480</v>
      </c>
    </row>
    <row r="37" spans="1:15" ht="12.75">
      <c r="A37" s="137">
        <v>22</v>
      </c>
      <c r="C37" s="135" t="s">
        <v>564</v>
      </c>
      <c r="D37" s="133" t="s">
        <v>425</v>
      </c>
      <c r="E37" s="133" t="s">
        <v>426</v>
      </c>
      <c r="F37" s="133" t="s">
        <v>427</v>
      </c>
      <c r="G37" s="133" t="s">
        <v>428</v>
      </c>
      <c r="H37" s="133" t="s">
        <v>429</v>
      </c>
      <c r="I37" s="133" t="s">
        <v>631</v>
      </c>
      <c r="J37" s="133" t="s">
        <v>430</v>
      </c>
      <c r="K37" s="133" t="s">
        <v>431</v>
      </c>
      <c r="L37" s="133" t="s">
        <v>432</v>
      </c>
      <c r="M37" s="133" t="s">
        <v>433</v>
      </c>
      <c r="N37" s="133" t="s">
        <v>434</v>
      </c>
      <c r="O37" s="133">
        <v>24476</v>
      </c>
    </row>
    <row r="38" spans="1:15" ht="12.75">
      <c r="A38" s="137">
        <v>9</v>
      </c>
      <c r="C38" s="135" t="s">
        <v>552</v>
      </c>
      <c r="D38" s="133" t="s">
        <v>315</v>
      </c>
      <c r="E38" s="133" t="s">
        <v>316</v>
      </c>
      <c r="F38" s="133" t="s">
        <v>317</v>
      </c>
      <c r="G38" s="133" t="s">
        <v>318</v>
      </c>
      <c r="H38" s="133" t="s">
        <v>319</v>
      </c>
      <c r="I38" s="133" t="s">
        <v>320</v>
      </c>
      <c r="J38" s="133" t="s">
        <v>321</v>
      </c>
      <c r="K38" s="133" t="s">
        <v>322</v>
      </c>
      <c r="L38" s="133" t="s">
        <v>323</v>
      </c>
      <c r="M38" s="133" t="s">
        <v>324</v>
      </c>
      <c r="N38" s="133" t="s">
        <v>325</v>
      </c>
      <c r="O38" s="133">
        <v>225793</v>
      </c>
    </row>
    <row r="39" spans="1:15" ht="12.75">
      <c r="A39" s="137">
        <v>27</v>
      </c>
      <c r="C39" s="135" t="s">
        <v>569</v>
      </c>
      <c r="D39" s="133" t="s">
        <v>465</v>
      </c>
      <c r="E39" s="133" t="s">
        <v>466</v>
      </c>
      <c r="F39" s="133" t="s">
        <v>467</v>
      </c>
      <c r="G39" s="133" t="s">
        <v>468</v>
      </c>
      <c r="H39" s="133" t="s">
        <v>469</v>
      </c>
      <c r="I39" s="133" t="s">
        <v>470</v>
      </c>
      <c r="J39" s="133" t="s">
        <v>471</v>
      </c>
      <c r="K39" s="133" t="s">
        <v>472</v>
      </c>
      <c r="L39" s="133" t="s">
        <v>473</v>
      </c>
      <c r="M39" s="133" t="s">
        <v>474</v>
      </c>
      <c r="N39" s="133" t="s">
        <v>475</v>
      </c>
      <c r="O39" s="133">
        <v>50167</v>
      </c>
    </row>
    <row r="40" spans="1:15" ht="12.75">
      <c r="A40" s="137">
        <v>32</v>
      </c>
      <c r="C40" s="135" t="s">
        <v>574</v>
      </c>
      <c r="D40" s="133" t="s">
        <v>498</v>
      </c>
      <c r="E40" s="133" t="s">
        <v>499</v>
      </c>
      <c r="F40" s="133" t="s">
        <v>500</v>
      </c>
      <c r="G40" s="133" t="s">
        <v>501</v>
      </c>
      <c r="H40" s="133" t="s">
        <v>502</v>
      </c>
      <c r="I40" s="133" t="s">
        <v>503</v>
      </c>
      <c r="J40" s="133" t="s">
        <v>504</v>
      </c>
      <c r="K40" s="133" t="s">
        <v>505</v>
      </c>
      <c r="L40" s="133" t="s">
        <v>506</v>
      </c>
      <c r="M40" s="133" t="s">
        <v>507</v>
      </c>
      <c r="N40" s="133" t="s">
        <v>508</v>
      </c>
      <c r="O40" s="133">
        <v>34061</v>
      </c>
    </row>
    <row r="41" spans="1:15" ht="12.75">
      <c r="A41" s="137">
        <v>28</v>
      </c>
      <c r="C41" s="135" t="s">
        <v>570</v>
      </c>
      <c r="D41" s="133" t="s">
        <v>476</v>
      </c>
      <c r="E41" s="133" t="s">
        <v>477</v>
      </c>
      <c r="F41" s="133" t="s">
        <v>478</v>
      </c>
      <c r="G41" s="133" t="s">
        <v>479</v>
      </c>
      <c r="H41" s="133" t="s">
        <v>480</v>
      </c>
      <c r="I41" s="133" t="s">
        <v>481</v>
      </c>
      <c r="J41" s="133" t="s">
        <v>482</v>
      </c>
      <c r="K41" s="133" t="s">
        <v>483</v>
      </c>
      <c r="L41" s="133" t="s">
        <v>484</v>
      </c>
      <c r="M41" s="133" t="s">
        <v>485</v>
      </c>
      <c r="N41" s="133" t="s">
        <v>486</v>
      </c>
      <c r="O41" s="133">
        <v>207496</v>
      </c>
    </row>
  </sheetData>
  <autoFilter ref="A1:O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E24" sqref="E24"/>
    </sheetView>
  </sheetViews>
  <sheetFormatPr defaultColWidth="9.140625" defaultRowHeight="12.75"/>
  <cols>
    <col min="1" max="2" width="9.140625" style="137" customWidth="1"/>
    <col min="3" max="3" width="20.140625" style="134" customWidth="1"/>
    <col min="4" max="15" width="13.00390625" style="133" customWidth="1"/>
    <col min="16" max="16384" width="20.140625" style="133" customWidth="1"/>
  </cols>
  <sheetData>
    <row r="1" spans="1:15" s="137" customFormat="1" ht="12.75">
      <c r="A1" s="137" t="s">
        <v>1235</v>
      </c>
      <c r="B1" s="137" t="s">
        <v>1237</v>
      </c>
      <c r="C1" s="140" t="s">
        <v>1236</v>
      </c>
      <c r="D1" s="137">
        <v>2003</v>
      </c>
      <c r="E1" s="137">
        <v>2004</v>
      </c>
      <c r="F1" s="137">
        <v>2005</v>
      </c>
      <c r="G1" s="137">
        <v>2006</v>
      </c>
      <c r="H1" s="137">
        <v>2007</v>
      </c>
      <c r="I1" s="137">
        <v>2008</v>
      </c>
      <c r="J1" s="137">
        <v>2009</v>
      </c>
      <c r="K1" s="137">
        <v>2010</v>
      </c>
      <c r="L1" s="137">
        <v>2011</v>
      </c>
      <c r="M1" s="137">
        <v>2012</v>
      </c>
      <c r="N1" s="137">
        <v>2013</v>
      </c>
      <c r="O1" s="137">
        <v>2014</v>
      </c>
    </row>
    <row r="2" spans="1:15" ht="12.75">
      <c r="A2" s="137">
        <v>36</v>
      </c>
      <c r="B2" s="137" t="s">
        <v>1239</v>
      </c>
      <c r="C2" s="135" t="s">
        <v>577</v>
      </c>
      <c r="D2" s="133" t="s">
        <v>631</v>
      </c>
      <c r="E2" s="133" t="s">
        <v>631</v>
      </c>
      <c r="F2" s="133" t="s">
        <v>631</v>
      </c>
      <c r="G2" s="133" t="s">
        <v>223</v>
      </c>
      <c r="H2" s="133" t="s">
        <v>631</v>
      </c>
      <c r="I2" s="133" t="s">
        <v>224</v>
      </c>
      <c r="J2" s="133" t="s">
        <v>225</v>
      </c>
      <c r="K2" s="133" t="s">
        <v>226</v>
      </c>
      <c r="L2" s="133" t="s">
        <v>227</v>
      </c>
      <c r="M2" s="133" t="s">
        <v>228</v>
      </c>
      <c r="N2" s="133">
        <v>272842</v>
      </c>
      <c r="O2" s="133" t="s">
        <v>631</v>
      </c>
    </row>
    <row r="3" spans="1:15" ht="12.75">
      <c r="A3" s="137">
        <v>2</v>
      </c>
      <c r="B3" s="137" t="s">
        <v>1238</v>
      </c>
      <c r="C3" s="135" t="s">
        <v>546</v>
      </c>
      <c r="D3" s="133" t="s">
        <v>631</v>
      </c>
      <c r="E3" s="133" t="s">
        <v>631</v>
      </c>
      <c r="F3" s="133" t="s">
        <v>631</v>
      </c>
      <c r="G3" s="133" t="s">
        <v>1251</v>
      </c>
      <c r="H3" s="133" t="s">
        <v>1252</v>
      </c>
      <c r="I3" s="133" t="s">
        <v>1253</v>
      </c>
      <c r="J3" s="133" t="s">
        <v>1254</v>
      </c>
      <c r="K3" s="133" t="s">
        <v>1255</v>
      </c>
      <c r="L3" s="133" t="s">
        <v>1256</v>
      </c>
      <c r="M3" s="133" t="s">
        <v>1257</v>
      </c>
      <c r="N3" s="133">
        <v>45201</v>
      </c>
      <c r="O3" s="133">
        <v>54422</v>
      </c>
    </row>
    <row r="4" spans="1:15" ht="12.75">
      <c r="A4" s="137">
        <v>11</v>
      </c>
      <c r="B4" s="137" t="s">
        <v>1238</v>
      </c>
      <c r="C4" s="135" t="s">
        <v>576</v>
      </c>
      <c r="D4" s="133" t="s">
        <v>631</v>
      </c>
      <c r="E4" s="133" t="s">
        <v>631</v>
      </c>
      <c r="F4" s="133" t="s">
        <v>631</v>
      </c>
      <c r="G4" s="133" t="s">
        <v>631</v>
      </c>
      <c r="H4" s="133" t="s">
        <v>19</v>
      </c>
      <c r="I4" s="133" t="s">
        <v>20</v>
      </c>
      <c r="J4" s="133" t="s">
        <v>631</v>
      </c>
      <c r="K4" s="133" t="s">
        <v>631</v>
      </c>
      <c r="L4" s="133" t="s">
        <v>631</v>
      </c>
      <c r="M4" s="133" t="s">
        <v>631</v>
      </c>
      <c r="N4" s="133">
        <v>27854</v>
      </c>
      <c r="O4" s="133">
        <v>31704</v>
      </c>
    </row>
    <row r="5" spans="1:15" ht="12.75">
      <c r="A5" s="137">
        <v>3</v>
      </c>
      <c r="B5" s="137" t="s">
        <v>1238</v>
      </c>
      <c r="C5" s="135" t="s">
        <v>547</v>
      </c>
      <c r="D5" s="133" t="s">
        <v>1258</v>
      </c>
      <c r="E5" s="133" t="s">
        <v>1259</v>
      </c>
      <c r="F5" s="133" t="s">
        <v>1260</v>
      </c>
      <c r="G5" s="133" t="s">
        <v>1261</v>
      </c>
      <c r="H5" s="133" t="s">
        <v>1262</v>
      </c>
      <c r="I5" s="133" t="s">
        <v>1263</v>
      </c>
      <c r="J5" s="133" t="s">
        <v>1264</v>
      </c>
      <c r="K5" s="133" t="s">
        <v>1265</v>
      </c>
      <c r="L5" s="133" t="s">
        <v>1266</v>
      </c>
      <c r="M5" s="133" t="s">
        <v>1267</v>
      </c>
      <c r="N5" s="133">
        <v>422280</v>
      </c>
      <c r="O5" s="133">
        <v>434581</v>
      </c>
    </row>
    <row r="6" spans="1:15" ht="12.75">
      <c r="A6" s="137">
        <v>6</v>
      </c>
      <c r="B6" s="137" t="s">
        <v>1238</v>
      </c>
      <c r="C6" s="135" t="s">
        <v>549</v>
      </c>
      <c r="D6" s="133" t="s">
        <v>631</v>
      </c>
      <c r="E6" s="133" t="s">
        <v>631</v>
      </c>
      <c r="F6" s="133" t="s">
        <v>631</v>
      </c>
      <c r="G6" s="133" t="s">
        <v>1288</v>
      </c>
      <c r="H6" s="133" t="s">
        <v>1289</v>
      </c>
      <c r="I6" s="133" t="s">
        <v>1290</v>
      </c>
      <c r="J6" s="133" t="s">
        <v>1291</v>
      </c>
      <c r="K6" s="133" t="s">
        <v>1292</v>
      </c>
      <c r="L6" s="133" t="s">
        <v>1293</v>
      </c>
      <c r="M6" s="133" t="s">
        <v>1294</v>
      </c>
      <c r="N6" s="133">
        <v>197141</v>
      </c>
      <c r="O6" s="133">
        <v>194917</v>
      </c>
    </row>
    <row r="7" spans="1:15" ht="12.75">
      <c r="A7" s="137">
        <v>34</v>
      </c>
      <c r="B7" s="137" t="s">
        <v>1238</v>
      </c>
      <c r="C7" s="135" t="s">
        <v>618</v>
      </c>
      <c r="D7" s="133" t="s">
        <v>631</v>
      </c>
      <c r="E7" s="133" t="s">
        <v>631</v>
      </c>
      <c r="F7" s="133" t="s">
        <v>631</v>
      </c>
      <c r="G7" s="133" t="s">
        <v>631</v>
      </c>
      <c r="H7" s="133" t="s">
        <v>631</v>
      </c>
      <c r="I7" s="133" t="s">
        <v>631</v>
      </c>
      <c r="J7" s="133" t="s">
        <v>631</v>
      </c>
      <c r="K7" s="133" t="s">
        <v>631</v>
      </c>
      <c r="L7" s="133" t="s">
        <v>631</v>
      </c>
      <c r="M7" s="133" t="s">
        <v>631</v>
      </c>
      <c r="N7" s="133" t="s">
        <v>612</v>
      </c>
      <c r="O7" s="133" t="s">
        <v>612</v>
      </c>
    </row>
    <row r="8" spans="1:15" ht="12.75">
      <c r="A8" s="137">
        <v>17</v>
      </c>
      <c r="B8" s="137" t="s">
        <v>1238</v>
      </c>
      <c r="C8" s="135" t="s">
        <v>559</v>
      </c>
      <c r="D8" s="133" t="s">
        <v>71</v>
      </c>
      <c r="E8" s="133" t="s">
        <v>72</v>
      </c>
      <c r="F8" s="133" t="s">
        <v>73</v>
      </c>
      <c r="G8" s="133" t="s">
        <v>74</v>
      </c>
      <c r="H8" s="133" t="s">
        <v>75</v>
      </c>
      <c r="I8" s="133" t="s">
        <v>76</v>
      </c>
      <c r="J8" s="133" t="s">
        <v>77</v>
      </c>
      <c r="K8" s="133" t="s">
        <v>78</v>
      </c>
      <c r="L8" s="133" t="s">
        <v>79</v>
      </c>
      <c r="M8" s="133" t="s">
        <v>80</v>
      </c>
      <c r="N8" s="133">
        <v>141122</v>
      </c>
      <c r="O8" s="133">
        <v>140301</v>
      </c>
    </row>
    <row r="9" spans="1:15" ht="12.75">
      <c r="A9" s="137">
        <v>14</v>
      </c>
      <c r="B9" s="137" t="s">
        <v>1238</v>
      </c>
      <c r="C9" s="135" t="s">
        <v>556</v>
      </c>
      <c r="D9" s="133" t="s">
        <v>41</v>
      </c>
      <c r="E9" s="133" t="s">
        <v>42</v>
      </c>
      <c r="F9" s="133" t="s">
        <v>43</v>
      </c>
      <c r="G9" s="133" t="s">
        <v>44</v>
      </c>
      <c r="H9" s="133" t="s">
        <v>45</v>
      </c>
      <c r="I9" s="133" t="s">
        <v>46</v>
      </c>
      <c r="J9" s="133" t="s">
        <v>47</v>
      </c>
      <c r="K9" s="133" t="s">
        <v>48</v>
      </c>
      <c r="L9" s="133" t="s">
        <v>49</v>
      </c>
      <c r="M9" s="133" t="s">
        <v>50</v>
      </c>
      <c r="N9" s="133">
        <v>315414</v>
      </c>
      <c r="O9" s="133">
        <v>304835</v>
      </c>
    </row>
    <row r="10" spans="1:15" ht="12.75">
      <c r="A10" s="137">
        <v>15</v>
      </c>
      <c r="B10" s="137" t="s">
        <v>1238</v>
      </c>
      <c r="C10" s="135" t="s">
        <v>557</v>
      </c>
      <c r="D10" s="133" t="s">
        <v>51</v>
      </c>
      <c r="E10" s="133" t="s">
        <v>52</v>
      </c>
      <c r="F10" s="133" t="s">
        <v>53</v>
      </c>
      <c r="G10" s="133" t="s">
        <v>54</v>
      </c>
      <c r="H10" s="133" t="s">
        <v>55</v>
      </c>
      <c r="I10" s="133" t="s">
        <v>56</v>
      </c>
      <c r="J10" s="133" t="s">
        <v>57</v>
      </c>
      <c r="K10" s="133" t="s">
        <v>58</v>
      </c>
      <c r="L10" s="133" t="s">
        <v>59</v>
      </c>
      <c r="M10" s="133" t="s">
        <v>60</v>
      </c>
      <c r="N10" s="133">
        <v>22224</v>
      </c>
      <c r="O10" s="133">
        <v>21577</v>
      </c>
    </row>
    <row r="11" spans="1:13" ht="12.75">
      <c r="A11" s="137">
        <v>38</v>
      </c>
      <c r="B11" s="137" t="s">
        <v>1238</v>
      </c>
      <c r="C11" s="135" t="s">
        <v>700</v>
      </c>
      <c r="D11" s="133" t="s">
        <v>631</v>
      </c>
      <c r="E11" s="133" t="s">
        <v>631</v>
      </c>
      <c r="F11" s="133" t="s">
        <v>231</v>
      </c>
      <c r="G11" s="133" t="s">
        <v>631</v>
      </c>
      <c r="H11" s="133" t="s">
        <v>631</v>
      </c>
      <c r="I11" s="133" t="s">
        <v>631</v>
      </c>
      <c r="J11" s="133" t="s">
        <v>631</v>
      </c>
      <c r="K11" s="133" t="s">
        <v>631</v>
      </c>
      <c r="L11" s="133" t="s">
        <v>631</v>
      </c>
      <c r="M11" s="133" t="s">
        <v>631</v>
      </c>
    </row>
    <row r="12" spans="1:15" ht="12.75">
      <c r="A12" s="137">
        <v>33</v>
      </c>
      <c r="B12" s="137" t="s">
        <v>1238</v>
      </c>
      <c r="C12" s="135" t="s">
        <v>575</v>
      </c>
      <c r="D12" s="133" t="s">
        <v>631</v>
      </c>
      <c r="E12" s="133" t="s">
        <v>631</v>
      </c>
      <c r="F12" s="133" t="s">
        <v>631</v>
      </c>
      <c r="G12" s="133" t="s">
        <v>631</v>
      </c>
      <c r="H12" s="133" t="s">
        <v>631</v>
      </c>
      <c r="I12" s="133" t="s">
        <v>631</v>
      </c>
      <c r="J12" s="133" t="s">
        <v>631</v>
      </c>
      <c r="K12" s="133" t="s">
        <v>631</v>
      </c>
      <c r="L12" s="133" t="s">
        <v>222</v>
      </c>
      <c r="M12" s="133" t="s">
        <v>631</v>
      </c>
      <c r="N12" s="133" t="s">
        <v>612</v>
      </c>
      <c r="O12" s="133" t="s">
        <v>612</v>
      </c>
    </row>
    <row r="13" spans="1:15" ht="12.75">
      <c r="A13" s="137">
        <v>21</v>
      </c>
      <c r="B13" s="137" t="s">
        <v>1238</v>
      </c>
      <c r="C13" s="135" t="s">
        <v>563</v>
      </c>
      <c r="D13" s="133" t="s">
        <v>111</v>
      </c>
      <c r="E13" s="133" t="s">
        <v>112</v>
      </c>
      <c r="F13" s="133" t="s">
        <v>113</v>
      </c>
      <c r="G13" s="133" t="s">
        <v>114</v>
      </c>
      <c r="H13" s="133" t="s">
        <v>115</v>
      </c>
      <c r="I13" s="133" t="s">
        <v>116</v>
      </c>
      <c r="J13" s="133" t="s">
        <v>117</v>
      </c>
      <c r="K13" s="133" t="s">
        <v>118</v>
      </c>
      <c r="L13" s="133" t="s">
        <v>119</v>
      </c>
      <c r="M13" s="133" t="s">
        <v>120</v>
      </c>
      <c r="N13" s="133">
        <v>93265</v>
      </c>
      <c r="O13" s="133">
        <v>101204</v>
      </c>
    </row>
    <row r="14" spans="1:15" ht="12.75">
      <c r="A14" s="137">
        <v>23</v>
      </c>
      <c r="B14" s="137" t="s">
        <v>1238</v>
      </c>
      <c r="C14" s="135" t="s">
        <v>565</v>
      </c>
      <c r="D14" s="133" t="s">
        <v>631</v>
      </c>
      <c r="E14" s="133" t="s">
        <v>129</v>
      </c>
      <c r="F14" s="133" t="s">
        <v>130</v>
      </c>
      <c r="G14" s="133" t="s">
        <v>131</v>
      </c>
      <c r="H14" s="133" t="s">
        <v>132</v>
      </c>
      <c r="I14" s="133" t="s">
        <v>133</v>
      </c>
      <c r="J14" s="133" t="s">
        <v>134</v>
      </c>
      <c r="K14" s="133" t="s">
        <v>631</v>
      </c>
      <c r="L14" s="133" t="s">
        <v>631</v>
      </c>
      <c r="M14" s="133" t="s">
        <v>135</v>
      </c>
      <c r="N14" s="133">
        <v>70666</v>
      </c>
      <c r="O14" s="133">
        <v>73434</v>
      </c>
    </row>
    <row r="15" spans="1:15" ht="12.75">
      <c r="A15" s="137">
        <v>35</v>
      </c>
      <c r="B15" s="137" t="s">
        <v>1238</v>
      </c>
      <c r="C15" s="135" t="s">
        <v>619</v>
      </c>
      <c r="D15" s="133" t="s">
        <v>631</v>
      </c>
      <c r="E15" s="133" t="s">
        <v>631</v>
      </c>
      <c r="F15" s="133" t="s">
        <v>631</v>
      </c>
      <c r="G15" s="133" t="s">
        <v>631</v>
      </c>
      <c r="H15" s="133" t="s">
        <v>631</v>
      </c>
      <c r="I15" s="133" t="s">
        <v>631</v>
      </c>
      <c r="J15" s="133" t="s">
        <v>631</v>
      </c>
      <c r="K15" s="133" t="s">
        <v>631</v>
      </c>
      <c r="L15" s="133" t="s">
        <v>631</v>
      </c>
      <c r="M15" s="133" t="s">
        <v>631</v>
      </c>
      <c r="N15" s="133" t="s">
        <v>612</v>
      </c>
      <c r="O15" s="133" t="s">
        <v>631</v>
      </c>
    </row>
    <row r="16" spans="1:15" ht="12.75">
      <c r="A16" s="137">
        <v>25</v>
      </c>
      <c r="B16" s="137" t="s">
        <v>1238</v>
      </c>
      <c r="C16" s="135" t="s">
        <v>567</v>
      </c>
      <c r="D16" s="133" t="s">
        <v>146</v>
      </c>
      <c r="E16" s="133" t="s">
        <v>147</v>
      </c>
      <c r="F16" s="133" t="s">
        <v>148</v>
      </c>
      <c r="G16" s="133" t="s">
        <v>149</v>
      </c>
      <c r="H16" s="133" t="s">
        <v>150</v>
      </c>
      <c r="I16" s="133" t="s">
        <v>151</v>
      </c>
      <c r="J16" s="133" t="s">
        <v>152</v>
      </c>
      <c r="K16" s="133" t="s">
        <v>153</v>
      </c>
      <c r="L16" s="133" t="s">
        <v>154</v>
      </c>
      <c r="M16" s="133" t="s">
        <v>155</v>
      </c>
      <c r="N16" s="133">
        <v>72925</v>
      </c>
      <c r="O16" s="133">
        <v>59151</v>
      </c>
    </row>
    <row r="17" spans="1:15" ht="12.75">
      <c r="A17" s="137">
        <v>24</v>
      </c>
      <c r="B17" s="137" t="s">
        <v>1238</v>
      </c>
      <c r="C17" s="135" t="s">
        <v>566</v>
      </c>
      <c r="D17" s="133" t="s">
        <v>136</v>
      </c>
      <c r="E17" s="133" t="s">
        <v>137</v>
      </c>
      <c r="F17" s="133" t="s">
        <v>138</v>
      </c>
      <c r="G17" s="133" t="s">
        <v>139</v>
      </c>
      <c r="H17" s="133" t="s">
        <v>140</v>
      </c>
      <c r="I17" s="133" t="s">
        <v>141</v>
      </c>
      <c r="J17" s="133" t="s">
        <v>142</v>
      </c>
      <c r="K17" s="133" t="s">
        <v>143</v>
      </c>
      <c r="L17" s="133" t="s">
        <v>144</v>
      </c>
      <c r="M17" s="133" t="s">
        <v>145</v>
      </c>
      <c r="N17" s="133">
        <v>91385</v>
      </c>
      <c r="O17" s="133">
        <v>96608</v>
      </c>
    </row>
    <row r="18" spans="1:13" ht="12.75">
      <c r="A18" s="137">
        <v>37</v>
      </c>
      <c r="B18" s="137" t="s">
        <v>1240</v>
      </c>
      <c r="C18" s="135" t="s">
        <v>697</v>
      </c>
      <c r="D18" s="133" t="s">
        <v>631</v>
      </c>
      <c r="E18" s="133" t="s">
        <v>631</v>
      </c>
      <c r="F18" s="133" t="s">
        <v>631</v>
      </c>
      <c r="G18" s="133" t="s">
        <v>229</v>
      </c>
      <c r="H18" s="133" t="s">
        <v>230</v>
      </c>
      <c r="I18" s="133" t="s">
        <v>631</v>
      </c>
      <c r="J18" s="133" t="s">
        <v>631</v>
      </c>
      <c r="K18" s="133" t="s">
        <v>631</v>
      </c>
      <c r="L18" s="133" t="s">
        <v>631</v>
      </c>
      <c r="M18" s="133" t="s">
        <v>631</v>
      </c>
    </row>
    <row r="19" spans="1:15" ht="12.75">
      <c r="A19" s="137">
        <v>20</v>
      </c>
      <c r="B19" s="137" t="s">
        <v>1240</v>
      </c>
      <c r="C19" s="135" t="s">
        <v>562</v>
      </c>
      <c r="D19" s="133" t="s">
        <v>101</v>
      </c>
      <c r="E19" s="133" t="s">
        <v>102</v>
      </c>
      <c r="F19" s="133" t="s">
        <v>103</v>
      </c>
      <c r="G19" s="133" t="s">
        <v>104</v>
      </c>
      <c r="H19" s="133" t="s">
        <v>105</v>
      </c>
      <c r="I19" s="133" t="s">
        <v>106</v>
      </c>
      <c r="J19" s="133" t="s">
        <v>107</v>
      </c>
      <c r="K19" s="133" t="s">
        <v>108</v>
      </c>
      <c r="L19" s="133" t="s">
        <v>109</v>
      </c>
      <c r="M19" s="133" t="s">
        <v>110</v>
      </c>
      <c r="N19" s="133">
        <v>997038</v>
      </c>
      <c r="O19" s="133">
        <v>1056782</v>
      </c>
    </row>
    <row r="20" spans="1:15" ht="12.75">
      <c r="A20" s="137">
        <v>1</v>
      </c>
      <c r="B20" s="137" t="s">
        <v>1240</v>
      </c>
      <c r="C20" s="135" t="s">
        <v>545</v>
      </c>
      <c r="D20" s="133" t="s">
        <v>1241</v>
      </c>
      <c r="E20" s="133" t="s">
        <v>1242</v>
      </c>
      <c r="F20" s="133" t="s">
        <v>1243</v>
      </c>
      <c r="G20" s="133" t="s">
        <v>1244</v>
      </c>
      <c r="H20" s="133" t="s">
        <v>1245</v>
      </c>
      <c r="I20" s="133" t="s">
        <v>1246</v>
      </c>
      <c r="J20" s="133" t="s">
        <v>1247</v>
      </c>
      <c r="K20" s="133" t="s">
        <v>1248</v>
      </c>
      <c r="L20" s="133" t="s">
        <v>1249</v>
      </c>
      <c r="M20" s="133" t="s">
        <v>1250</v>
      </c>
      <c r="N20" s="133">
        <v>1253902</v>
      </c>
      <c r="O20" s="133">
        <v>1264427</v>
      </c>
    </row>
    <row r="21" spans="1:15" ht="12.75">
      <c r="A21" s="137">
        <v>13</v>
      </c>
      <c r="B21" s="137" t="s">
        <v>1240</v>
      </c>
      <c r="C21" s="135" t="s">
        <v>555</v>
      </c>
      <c r="D21" s="133" t="s">
        <v>31</v>
      </c>
      <c r="E21" s="133" t="s">
        <v>32</v>
      </c>
      <c r="F21" s="133" t="s">
        <v>33</v>
      </c>
      <c r="G21" s="133" t="s">
        <v>34</v>
      </c>
      <c r="H21" s="133" t="s">
        <v>35</v>
      </c>
      <c r="I21" s="133" t="s">
        <v>36</v>
      </c>
      <c r="J21" s="133" t="s">
        <v>37</v>
      </c>
      <c r="K21" s="133" t="s">
        <v>38</v>
      </c>
      <c r="L21" s="133" t="s">
        <v>39</v>
      </c>
      <c r="M21" s="133" t="s">
        <v>40</v>
      </c>
      <c r="N21" s="133">
        <v>170076</v>
      </c>
      <c r="O21" s="133">
        <v>159336</v>
      </c>
    </row>
    <row r="22" spans="1:15" ht="12.75">
      <c r="A22" s="137">
        <v>4</v>
      </c>
      <c r="B22" s="137" t="s">
        <v>1240</v>
      </c>
      <c r="C22" s="135" t="s">
        <v>548</v>
      </c>
      <c r="D22" s="133" t="s">
        <v>1268</v>
      </c>
      <c r="E22" s="133" t="s">
        <v>1269</v>
      </c>
      <c r="F22" s="133" t="s">
        <v>1270</v>
      </c>
      <c r="G22" s="133" t="s">
        <v>1271</v>
      </c>
      <c r="H22" s="133" t="s">
        <v>1272</v>
      </c>
      <c r="I22" s="133" t="s">
        <v>1273</v>
      </c>
      <c r="J22" s="133" t="s">
        <v>1274</v>
      </c>
      <c r="K22" s="133" t="s">
        <v>1275</v>
      </c>
      <c r="L22" s="133" t="s">
        <v>1276</v>
      </c>
      <c r="M22" s="133" t="s">
        <v>1277</v>
      </c>
      <c r="N22" s="133">
        <v>374569</v>
      </c>
      <c r="O22" s="133">
        <v>397221</v>
      </c>
    </row>
    <row r="23" spans="1:15" ht="12.75">
      <c r="A23" s="137">
        <v>26</v>
      </c>
      <c r="B23" s="137" t="s">
        <v>1240</v>
      </c>
      <c r="C23" s="135" t="s">
        <v>568</v>
      </c>
      <c r="D23" s="133" t="s">
        <v>156</v>
      </c>
      <c r="E23" s="133" t="s">
        <v>157</v>
      </c>
      <c r="F23" s="133" t="s">
        <v>158</v>
      </c>
      <c r="G23" s="133" t="s">
        <v>159</v>
      </c>
      <c r="H23" s="133" t="s">
        <v>160</v>
      </c>
      <c r="I23" s="133" t="s">
        <v>161</v>
      </c>
      <c r="J23" s="133" t="s">
        <v>162</v>
      </c>
      <c r="K23" s="133" t="s">
        <v>163</v>
      </c>
      <c r="L23" s="133" t="s">
        <v>164</v>
      </c>
      <c r="M23" s="133" t="s">
        <v>165</v>
      </c>
      <c r="N23" s="133">
        <v>194250</v>
      </c>
      <c r="O23" s="133">
        <v>206651</v>
      </c>
    </row>
    <row r="24" spans="1:15" ht="12.75">
      <c r="A24" s="137">
        <v>10</v>
      </c>
      <c r="B24" s="137" t="s">
        <v>1240</v>
      </c>
      <c r="C24" s="135" t="s">
        <v>553</v>
      </c>
      <c r="D24" s="133" t="s">
        <v>10</v>
      </c>
      <c r="E24" s="133" t="s">
        <v>631</v>
      </c>
      <c r="F24" s="133" t="s">
        <v>11</v>
      </c>
      <c r="G24" s="133" t="s">
        <v>12</v>
      </c>
      <c r="H24" s="133" t="s">
        <v>13</v>
      </c>
      <c r="I24" s="133" t="s">
        <v>14</v>
      </c>
      <c r="J24" s="133" t="s">
        <v>15</v>
      </c>
      <c r="K24" s="133" t="s">
        <v>16</v>
      </c>
      <c r="L24" s="133" t="s">
        <v>17</v>
      </c>
      <c r="M24" s="133" t="s">
        <v>18</v>
      </c>
      <c r="N24" s="133">
        <v>4089867</v>
      </c>
      <c r="O24" s="133">
        <v>4157478</v>
      </c>
    </row>
    <row r="25" spans="1:15" ht="12.75">
      <c r="A25" s="137">
        <v>5</v>
      </c>
      <c r="B25" s="137" t="s">
        <v>1240</v>
      </c>
      <c r="C25" s="135" t="s">
        <v>617</v>
      </c>
      <c r="D25" s="133" t="s">
        <v>1278</v>
      </c>
      <c r="E25" s="133" t="s">
        <v>1279</v>
      </c>
      <c r="F25" s="133" t="s">
        <v>1280</v>
      </c>
      <c r="G25" s="133" t="s">
        <v>1281</v>
      </c>
      <c r="H25" s="133" t="s">
        <v>1282</v>
      </c>
      <c r="I25" s="133" t="s">
        <v>1283</v>
      </c>
      <c r="J25" s="133" t="s">
        <v>1284</v>
      </c>
      <c r="K25" s="133" t="s">
        <v>1285</v>
      </c>
      <c r="L25" s="133" t="s">
        <v>1286</v>
      </c>
      <c r="M25" s="133" t="s">
        <v>1287</v>
      </c>
      <c r="N25" s="132">
        <v>7696413</v>
      </c>
      <c r="O25" s="132">
        <v>7011811</v>
      </c>
    </row>
    <row r="26" spans="1:15" ht="12.75">
      <c r="A26" s="137">
        <v>8</v>
      </c>
      <c r="B26" s="137" t="s">
        <v>1240</v>
      </c>
      <c r="C26" s="135" t="s">
        <v>551</v>
      </c>
      <c r="D26" s="133" t="s">
        <v>631</v>
      </c>
      <c r="E26" s="133" t="s">
        <v>1305</v>
      </c>
      <c r="F26" s="133" t="s">
        <v>631</v>
      </c>
      <c r="G26" s="133" t="s">
        <v>1306</v>
      </c>
      <c r="H26" s="133" t="s">
        <v>1307</v>
      </c>
      <c r="I26" s="133" t="s">
        <v>1308</v>
      </c>
      <c r="J26" s="133" t="s">
        <v>1309</v>
      </c>
      <c r="K26" s="133" t="s">
        <v>1310</v>
      </c>
      <c r="L26" s="133" t="s">
        <v>1311</v>
      </c>
      <c r="M26" s="133" t="s">
        <v>1312</v>
      </c>
      <c r="N26" s="133">
        <v>886450</v>
      </c>
      <c r="O26" s="133">
        <v>854998</v>
      </c>
    </row>
    <row r="27" spans="1:15" ht="12.75">
      <c r="A27" s="137">
        <v>29</v>
      </c>
      <c r="B27" s="137" t="s">
        <v>1240</v>
      </c>
      <c r="C27" s="135" t="s">
        <v>571</v>
      </c>
      <c r="D27" s="133" t="s">
        <v>186</v>
      </c>
      <c r="E27" s="133" t="s">
        <v>187</v>
      </c>
      <c r="F27" s="133" t="s">
        <v>188</v>
      </c>
      <c r="G27" s="133" t="s">
        <v>189</v>
      </c>
      <c r="H27" s="133" t="s">
        <v>631</v>
      </c>
      <c r="I27" s="133" t="s">
        <v>190</v>
      </c>
      <c r="J27" s="133" t="s">
        <v>191</v>
      </c>
      <c r="K27" s="133" t="s">
        <v>192</v>
      </c>
      <c r="L27" s="133" t="s">
        <v>193</v>
      </c>
      <c r="M27" s="133" t="s">
        <v>194</v>
      </c>
      <c r="N27" s="133">
        <v>21446</v>
      </c>
      <c r="O27" s="133">
        <v>22744</v>
      </c>
    </row>
    <row r="28" spans="1:15" ht="12.75">
      <c r="A28" s="137">
        <v>7</v>
      </c>
      <c r="B28" s="137" t="s">
        <v>1240</v>
      </c>
      <c r="C28" s="135" t="s">
        <v>550</v>
      </c>
      <c r="D28" s="133" t="s">
        <v>1295</v>
      </c>
      <c r="E28" s="133" t="s">
        <v>1296</v>
      </c>
      <c r="F28" s="133" t="s">
        <v>1297</v>
      </c>
      <c r="G28" s="133" t="s">
        <v>1298</v>
      </c>
      <c r="H28" s="133" t="s">
        <v>1299</v>
      </c>
      <c r="I28" s="133" t="s">
        <v>1300</v>
      </c>
      <c r="J28" s="133" t="s">
        <v>1301</v>
      </c>
      <c r="K28" s="133" t="s">
        <v>1302</v>
      </c>
      <c r="L28" s="133" t="s">
        <v>1303</v>
      </c>
      <c r="M28" s="133" t="s">
        <v>1304</v>
      </c>
      <c r="N28" s="133">
        <v>543636</v>
      </c>
      <c r="O28" s="133">
        <v>545512</v>
      </c>
    </row>
    <row r="29" spans="1:15" ht="12.75">
      <c r="A29" s="137">
        <v>12</v>
      </c>
      <c r="B29" s="137" t="s">
        <v>1240</v>
      </c>
      <c r="C29" s="135" t="s">
        <v>554</v>
      </c>
      <c r="D29" s="133" t="s">
        <v>21</v>
      </c>
      <c r="E29" s="133" t="s">
        <v>22</v>
      </c>
      <c r="F29" s="133" t="s">
        <v>23</v>
      </c>
      <c r="G29" s="133" t="s">
        <v>24</v>
      </c>
      <c r="H29" s="133" t="s">
        <v>25</v>
      </c>
      <c r="I29" s="133" t="s">
        <v>26</v>
      </c>
      <c r="J29" s="133" t="s">
        <v>27</v>
      </c>
      <c r="K29" s="133" t="s">
        <v>28</v>
      </c>
      <c r="L29" s="133" t="s">
        <v>29</v>
      </c>
      <c r="M29" s="133" t="s">
        <v>30</v>
      </c>
      <c r="N29" s="133">
        <v>4387721</v>
      </c>
      <c r="O29" s="133">
        <v>4922085</v>
      </c>
    </row>
    <row r="30" spans="1:15" ht="12.75">
      <c r="A30" s="137">
        <v>30</v>
      </c>
      <c r="B30" s="137" t="s">
        <v>1240</v>
      </c>
      <c r="C30" s="135" t="s">
        <v>572</v>
      </c>
      <c r="D30" s="133" t="s">
        <v>195</v>
      </c>
      <c r="E30" s="133" t="s">
        <v>196</v>
      </c>
      <c r="F30" s="133" t="s">
        <v>197</v>
      </c>
      <c r="G30" s="133" t="s">
        <v>631</v>
      </c>
      <c r="H30" s="133" t="s">
        <v>631</v>
      </c>
      <c r="I30" s="133" t="s">
        <v>631</v>
      </c>
      <c r="J30" s="133" t="s">
        <v>198</v>
      </c>
      <c r="K30" s="133" t="s">
        <v>199</v>
      </c>
      <c r="L30" s="133" t="s">
        <v>200</v>
      </c>
      <c r="M30" s="133" t="s">
        <v>201</v>
      </c>
      <c r="N30" s="133">
        <v>12337</v>
      </c>
      <c r="O30" s="133">
        <v>12519</v>
      </c>
    </row>
    <row r="31" spans="1:15" ht="12.75">
      <c r="A31" s="137">
        <v>16</v>
      </c>
      <c r="B31" s="137" t="s">
        <v>1240</v>
      </c>
      <c r="C31" s="135" t="s">
        <v>558</v>
      </c>
      <c r="D31" s="133" t="s">
        <v>61</v>
      </c>
      <c r="E31" s="133" t="s">
        <v>62</v>
      </c>
      <c r="F31" s="133" t="s">
        <v>63</v>
      </c>
      <c r="G31" s="133" t="s">
        <v>64</v>
      </c>
      <c r="H31" s="133" t="s">
        <v>65</v>
      </c>
      <c r="I31" s="133" t="s">
        <v>66</v>
      </c>
      <c r="J31" s="133" t="s">
        <v>67</v>
      </c>
      <c r="K31" s="133" t="s">
        <v>68</v>
      </c>
      <c r="L31" s="133" t="s">
        <v>69</v>
      </c>
      <c r="M31" s="133" t="s">
        <v>70</v>
      </c>
      <c r="N31" s="133">
        <v>238844</v>
      </c>
      <c r="O31" s="133">
        <v>248914</v>
      </c>
    </row>
    <row r="32" spans="1:15" ht="12.75">
      <c r="A32" s="137">
        <v>18</v>
      </c>
      <c r="B32" s="137" t="s">
        <v>1240</v>
      </c>
      <c r="C32" s="135" t="s">
        <v>560</v>
      </c>
      <c r="D32" s="133" t="s">
        <v>81</v>
      </c>
      <c r="E32" s="133" t="s">
        <v>82</v>
      </c>
      <c r="F32" s="133" t="s">
        <v>83</v>
      </c>
      <c r="G32" s="133" t="s">
        <v>84</v>
      </c>
      <c r="H32" s="133" t="s">
        <v>85</v>
      </c>
      <c r="I32" s="133" t="s">
        <v>86</v>
      </c>
      <c r="J32" s="133" t="s">
        <v>87</v>
      </c>
      <c r="K32" s="133" t="s">
        <v>88</v>
      </c>
      <c r="L32" s="133" t="s">
        <v>89</v>
      </c>
      <c r="M32" s="133" t="s">
        <v>90</v>
      </c>
      <c r="N32" s="133">
        <v>22466</v>
      </c>
      <c r="O32" s="133">
        <v>24980</v>
      </c>
    </row>
    <row r="33" spans="1:15" ht="12.75">
      <c r="A33" s="137">
        <v>19</v>
      </c>
      <c r="B33" s="137" t="s">
        <v>1240</v>
      </c>
      <c r="C33" s="135" t="s">
        <v>561</v>
      </c>
      <c r="D33" s="133" t="s">
        <v>91</v>
      </c>
      <c r="E33" s="133" t="s">
        <v>92</v>
      </c>
      <c r="F33" s="133" t="s">
        <v>93</v>
      </c>
      <c r="G33" s="133" t="s">
        <v>94</v>
      </c>
      <c r="H33" s="133" t="s">
        <v>95</v>
      </c>
      <c r="I33" s="133" t="s">
        <v>96</v>
      </c>
      <c r="J33" s="133" t="s">
        <v>97</v>
      </c>
      <c r="K33" s="133" t="s">
        <v>98</v>
      </c>
      <c r="L33" s="133" t="s">
        <v>99</v>
      </c>
      <c r="M33" s="133" t="s">
        <v>100</v>
      </c>
      <c r="N33" s="133">
        <v>714552</v>
      </c>
      <c r="O33" s="133">
        <v>735354</v>
      </c>
    </row>
    <row r="34" spans="1:15" ht="12.75">
      <c r="A34" s="137">
        <v>31</v>
      </c>
      <c r="B34" s="137" t="s">
        <v>1240</v>
      </c>
      <c r="C34" s="135" t="s">
        <v>573</v>
      </c>
      <c r="D34" s="133" t="s">
        <v>202</v>
      </c>
      <c r="E34" s="133" t="s">
        <v>203</v>
      </c>
      <c r="F34" s="133" t="s">
        <v>204</v>
      </c>
      <c r="G34" s="133" t="s">
        <v>205</v>
      </c>
      <c r="H34" s="133" t="s">
        <v>206</v>
      </c>
      <c r="I34" s="133" t="s">
        <v>207</v>
      </c>
      <c r="J34" s="133" t="s">
        <v>208</v>
      </c>
      <c r="K34" s="133" t="s">
        <v>209</v>
      </c>
      <c r="L34" s="133" t="s">
        <v>210</v>
      </c>
      <c r="M34" s="133" t="s">
        <v>211</v>
      </c>
      <c r="N34" s="133">
        <v>457396</v>
      </c>
      <c r="O34" s="133">
        <v>482054</v>
      </c>
    </row>
    <row r="35" spans="1:15" ht="12.75">
      <c r="A35" s="137">
        <v>22</v>
      </c>
      <c r="B35" s="137" t="s">
        <v>1240</v>
      </c>
      <c r="C35" s="135" t="s">
        <v>564</v>
      </c>
      <c r="D35" s="133" t="s">
        <v>121</v>
      </c>
      <c r="E35" s="133" t="s">
        <v>631</v>
      </c>
      <c r="F35" s="133" t="s">
        <v>631</v>
      </c>
      <c r="G35" s="133" t="s">
        <v>122</v>
      </c>
      <c r="H35" s="133" t="s">
        <v>123</v>
      </c>
      <c r="I35" s="133" t="s">
        <v>124</v>
      </c>
      <c r="J35" s="133" t="s">
        <v>125</v>
      </c>
      <c r="K35" s="133" t="s">
        <v>126</v>
      </c>
      <c r="L35" s="133" t="s">
        <v>127</v>
      </c>
      <c r="M35" s="133" t="s">
        <v>128</v>
      </c>
      <c r="N35" s="133">
        <v>417042</v>
      </c>
      <c r="O35" s="133">
        <v>401320</v>
      </c>
    </row>
    <row r="36" spans="1:15" ht="12.75">
      <c r="A36" s="137">
        <v>9</v>
      </c>
      <c r="B36" s="137" t="s">
        <v>1240</v>
      </c>
      <c r="C36" s="135" t="s">
        <v>552</v>
      </c>
      <c r="D36" s="133" t="s">
        <v>0</v>
      </c>
      <c r="E36" s="133" t="s">
        <v>1</v>
      </c>
      <c r="F36" s="133" t="s">
        <v>2</v>
      </c>
      <c r="G36" s="133" t="s">
        <v>3</v>
      </c>
      <c r="H36" s="133" t="s">
        <v>4</v>
      </c>
      <c r="I36" s="133" t="s">
        <v>5</v>
      </c>
      <c r="J36" s="133" t="s">
        <v>6</v>
      </c>
      <c r="K36" s="133" t="s">
        <v>7</v>
      </c>
      <c r="L36" s="133" t="s">
        <v>8</v>
      </c>
      <c r="M36" s="133" t="s">
        <v>9</v>
      </c>
      <c r="N36" s="133">
        <v>5072680</v>
      </c>
      <c r="O36" s="133">
        <v>4677059</v>
      </c>
    </row>
    <row r="37" spans="1:15" ht="12.75">
      <c r="A37" s="137">
        <v>27</v>
      </c>
      <c r="B37" s="137" t="s">
        <v>1240</v>
      </c>
      <c r="C37" s="135" t="s">
        <v>569</v>
      </c>
      <c r="D37" s="133" t="s">
        <v>166</v>
      </c>
      <c r="E37" s="133" t="s">
        <v>167</v>
      </c>
      <c r="F37" s="133" t="s">
        <v>168</v>
      </c>
      <c r="G37" s="133" t="s">
        <v>169</v>
      </c>
      <c r="H37" s="133" t="s">
        <v>170</v>
      </c>
      <c r="I37" s="133" t="s">
        <v>171</v>
      </c>
      <c r="J37" s="133" t="s">
        <v>172</v>
      </c>
      <c r="K37" s="133" t="s">
        <v>173</v>
      </c>
      <c r="L37" s="133" t="s">
        <v>174</v>
      </c>
      <c r="M37" s="133" t="s">
        <v>175</v>
      </c>
      <c r="N37" s="133">
        <v>659374</v>
      </c>
      <c r="O37" s="133">
        <v>687192</v>
      </c>
    </row>
    <row r="38" spans="1:15" ht="12.75">
      <c r="A38" s="137">
        <v>32</v>
      </c>
      <c r="B38" s="137" t="s">
        <v>1240</v>
      </c>
      <c r="C38" s="135" t="s">
        <v>574</v>
      </c>
      <c r="D38" s="133" t="s">
        <v>212</v>
      </c>
      <c r="E38" s="133" t="s">
        <v>213</v>
      </c>
      <c r="F38" s="133" t="s">
        <v>214</v>
      </c>
      <c r="G38" s="133" t="s">
        <v>215</v>
      </c>
      <c r="H38" s="133" t="s">
        <v>216</v>
      </c>
      <c r="I38" s="133" t="s">
        <v>217</v>
      </c>
      <c r="J38" s="133" t="s">
        <v>218</v>
      </c>
      <c r="K38" s="133" t="s">
        <v>219</v>
      </c>
      <c r="L38" s="133" t="s">
        <v>220</v>
      </c>
      <c r="M38" s="133" t="s">
        <v>221</v>
      </c>
      <c r="N38" s="133">
        <v>1869070</v>
      </c>
      <c r="O38" s="133">
        <v>1936412</v>
      </c>
    </row>
    <row r="39" spans="1:15" ht="12.75">
      <c r="A39" s="137">
        <v>28</v>
      </c>
      <c r="B39" s="137" t="s">
        <v>1240</v>
      </c>
      <c r="C39" s="135" t="s">
        <v>570</v>
      </c>
      <c r="D39" s="133" t="s">
        <v>176</v>
      </c>
      <c r="E39" s="133" t="s">
        <v>177</v>
      </c>
      <c r="F39" s="133" t="s">
        <v>178</v>
      </c>
      <c r="G39" s="133" t="s">
        <v>179</v>
      </c>
      <c r="H39" s="133" t="s">
        <v>180</v>
      </c>
      <c r="I39" s="133" t="s">
        <v>181</v>
      </c>
      <c r="J39" s="133" t="s">
        <v>182</v>
      </c>
      <c r="K39" s="133" t="s">
        <v>183</v>
      </c>
      <c r="L39" s="133" t="s">
        <v>184</v>
      </c>
      <c r="M39" s="133" t="s">
        <v>185</v>
      </c>
      <c r="N39" s="133">
        <v>4978470</v>
      </c>
      <c r="O39" s="133">
        <v>5047653</v>
      </c>
    </row>
  </sheetData>
  <autoFilter ref="A1:O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pane xSplit="3" ySplit="1" topLeftCell="D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6" sqref="E46"/>
    </sheetView>
  </sheetViews>
  <sheetFormatPr defaultColWidth="9.140625" defaultRowHeight="12.75" outlineLevelCol="1"/>
  <cols>
    <col min="1" max="2" width="9.140625" style="137" customWidth="1"/>
    <col min="3" max="3" width="34.140625" style="134" customWidth="1"/>
    <col min="4" max="4" width="15.57421875" style="136" customWidth="1"/>
    <col min="5" max="13" width="15.57421875" style="136" customWidth="1" outlineLevel="1"/>
    <col min="14" max="15" width="15.57421875" style="136" customWidth="1"/>
    <col min="16" max="16384" width="9.140625" style="133" customWidth="1"/>
  </cols>
  <sheetData>
    <row r="1" spans="1:15" s="134" customFormat="1" ht="12.75">
      <c r="A1" s="139" t="s">
        <v>1235</v>
      </c>
      <c r="B1" s="139" t="s">
        <v>1237</v>
      </c>
      <c r="C1" s="134" t="s">
        <v>1236</v>
      </c>
      <c r="D1" s="148">
        <v>2004</v>
      </c>
      <c r="E1" s="148">
        <v>2005</v>
      </c>
      <c r="F1" s="148">
        <v>2006</v>
      </c>
      <c r="G1" s="148">
        <v>2007</v>
      </c>
      <c r="H1" s="148">
        <v>2008</v>
      </c>
      <c r="I1" s="148">
        <v>2009</v>
      </c>
      <c r="J1" s="148">
        <v>2010</v>
      </c>
      <c r="K1" s="148">
        <v>2011</v>
      </c>
      <c r="L1" s="148">
        <v>2012</v>
      </c>
      <c r="M1" s="148">
        <v>2013</v>
      </c>
      <c r="N1" s="148">
        <v>2014</v>
      </c>
      <c r="O1" s="148">
        <v>2015</v>
      </c>
    </row>
    <row r="2" spans="1:15" ht="12.75">
      <c r="A2" s="137">
        <v>1</v>
      </c>
      <c r="C2" s="135" t="s">
        <v>624</v>
      </c>
      <c r="D2" s="136">
        <v>492653174</v>
      </c>
      <c r="E2" s="136" t="s">
        <v>705</v>
      </c>
      <c r="F2" s="136" t="s">
        <v>706</v>
      </c>
      <c r="G2" s="136" t="s">
        <v>707</v>
      </c>
      <c r="H2" s="136" t="s">
        <v>708</v>
      </c>
      <c r="I2" s="136" t="s">
        <v>709</v>
      </c>
      <c r="J2" s="136" t="s">
        <v>710</v>
      </c>
      <c r="K2" s="136" t="s">
        <v>711</v>
      </c>
      <c r="L2" s="136" t="s">
        <v>712</v>
      </c>
      <c r="M2" s="136" t="s">
        <v>713</v>
      </c>
      <c r="N2" s="136" t="s">
        <v>714</v>
      </c>
      <c r="O2" s="136" t="s">
        <v>715</v>
      </c>
    </row>
    <row r="3" spans="1:15" ht="12.75">
      <c r="A3" s="137">
        <v>2</v>
      </c>
      <c r="C3" s="135" t="s">
        <v>693</v>
      </c>
      <c r="D3" s="136">
        <v>488347449</v>
      </c>
      <c r="E3" s="136" t="s">
        <v>716</v>
      </c>
      <c r="F3" s="136" t="s">
        <v>717</v>
      </c>
      <c r="G3" s="136" t="s">
        <v>718</v>
      </c>
      <c r="H3" s="136" t="s">
        <v>719</v>
      </c>
      <c r="I3" s="136" t="s">
        <v>720</v>
      </c>
      <c r="J3" s="136" t="s">
        <v>721</v>
      </c>
      <c r="K3" s="136" t="s">
        <v>722</v>
      </c>
      <c r="L3" s="136" t="s">
        <v>723</v>
      </c>
      <c r="M3" s="136" t="s">
        <v>724</v>
      </c>
      <c r="N3" s="136" t="s">
        <v>725</v>
      </c>
      <c r="O3" s="136" t="s">
        <v>726</v>
      </c>
    </row>
    <row r="4" spans="1:15" ht="12.75">
      <c r="A4" s="137">
        <v>3</v>
      </c>
      <c r="C4" s="135" t="s">
        <v>694</v>
      </c>
      <c r="D4" s="136">
        <v>326411394</v>
      </c>
      <c r="E4" s="136" t="s">
        <v>727</v>
      </c>
      <c r="F4" s="136" t="s">
        <v>728</v>
      </c>
      <c r="G4" s="136" t="s">
        <v>729</v>
      </c>
      <c r="H4" s="136" t="s">
        <v>730</v>
      </c>
      <c r="I4" s="136" t="s">
        <v>731</v>
      </c>
      <c r="J4" s="136" t="s">
        <v>732</v>
      </c>
      <c r="K4" s="136" t="s">
        <v>733</v>
      </c>
      <c r="L4" s="136" t="s">
        <v>734</v>
      </c>
      <c r="M4" s="136" t="s">
        <v>735</v>
      </c>
      <c r="N4" s="136" t="s">
        <v>736</v>
      </c>
      <c r="O4" s="136" t="s">
        <v>737</v>
      </c>
    </row>
    <row r="5" spans="1:15" ht="12.75">
      <c r="A5" s="137">
        <v>4</v>
      </c>
      <c r="C5" s="135" t="s">
        <v>625</v>
      </c>
      <c r="D5" s="136">
        <v>323012465</v>
      </c>
      <c r="E5" s="136" t="s">
        <v>738</v>
      </c>
      <c r="F5" s="136" t="s">
        <v>739</v>
      </c>
      <c r="G5" s="136" t="s">
        <v>740</v>
      </c>
      <c r="H5" s="136" t="s">
        <v>741</v>
      </c>
      <c r="I5" s="136" t="s">
        <v>742</v>
      </c>
      <c r="J5" s="136" t="s">
        <v>743</v>
      </c>
      <c r="K5" s="136" t="s">
        <v>744</v>
      </c>
      <c r="L5" s="136" t="s">
        <v>745</v>
      </c>
      <c r="M5" s="136" t="s">
        <v>746</v>
      </c>
      <c r="N5" s="136" t="s">
        <v>747</v>
      </c>
      <c r="O5" s="136" t="s">
        <v>748</v>
      </c>
    </row>
    <row r="6" spans="1:15" ht="12.75">
      <c r="A6" s="137">
        <v>5</v>
      </c>
      <c r="C6" s="135" t="s">
        <v>626</v>
      </c>
      <c r="D6" s="136">
        <v>320735945</v>
      </c>
      <c r="E6" s="136" t="s">
        <v>749</v>
      </c>
      <c r="F6" s="136" t="s">
        <v>750</v>
      </c>
      <c r="G6" s="136" t="s">
        <v>751</v>
      </c>
      <c r="H6" s="136" t="s">
        <v>752</v>
      </c>
      <c r="I6" s="136" t="s">
        <v>753</v>
      </c>
      <c r="J6" s="136" t="s">
        <v>754</v>
      </c>
      <c r="K6" s="136" t="s">
        <v>755</v>
      </c>
      <c r="L6" s="136" t="s">
        <v>756</v>
      </c>
      <c r="M6" s="136" t="s">
        <v>757</v>
      </c>
      <c r="N6" s="136" t="s">
        <v>758</v>
      </c>
      <c r="O6" s="136" t="s">
        <v>631</v>
      </c>
    </row>
    <row r="7" spans="1:15" ht="12.75">
      <c r="A7" s="137">
        <v>43</v>
      </c>
      <c r="B7" s="137" t="s">
        <v>1239</v>
      </c>
      <c r="C7" s="135" t="s">
        <v>577</v>
      </c>
      <c r="D7" s="136" t="s">
        <v>1116</v>
      </c>
      <c r="E7" s="136" t="s">
        <v>1117</v>
      </c>
      <c r="F7" s="136" t="s">
        <v>1118</v>
      </c>
      <c r="G7" s="136" t="s">
        <v>1119</v>
      </c>
      <c r="H7" s="136" t="s">
        <v>1120</v>
      </c>
      <c r="I7" s="136" t="s">
        <v>1121</v>
      </c>
      <c r="J7" s="136" t="s">
        <v>1122</v>
      </c>
      <c r="K7" s="136" t="s">
        <v>1123</v>
      </c>
      <c r="L7" s="136" t="s">
        <v>1124</v>
      </c>
      <c r="M7" s="136" t="s">
        <v>1125</v>
      </c>
      <c r="N7" s="136">
        <v>76667864</v>
      </c>
      <c r="O7" s="136">
        <v>77695904</v>
      </c>
    </row>
    <row r="8" spans="1:15" ht="12.75">
      <c r="A8" s="137">
        <v>41</v>
      </c>
      <c r="B8" s="137" t="s">
        <v>1238</v>
      </c>
      <c r="C8" s="135" t="s">
        <v>696</v>
      </c>
      <c r="D8" s="136" t="s">
        <v>1098</v>
      </c>
      <c r="E8" s="136" t="s">
        <v>1099</v>
      </c>
      <c r="F8" s="136" t="s">
        <v>1100</v>
      </c>
      <c r="G8" s="136" t="s">
        <v>1101</v>
      </c>
      <c r="H8" s="136" t="s">
        <v>1102</v>
      </c>
      <c r="I8" s="136" t="s">
        <v>1103</v>
      </c>
      <c r="J8" s="136" t="s">
        <v>631</v>
      </c>
      <c r="K8" s="136" t="s">
        <v>1104</v>
      </c>
      <c r="L8" s="136" t="s">
        <v>631</v>
      </c>
      <c r="M8" s="136" t="s">
        <v>1105</v>
      </c>
      <c r="N8" s="136">
        <v>2895947</v>
      </c>
      <c r="O8" s="136">
        <v>2893005</v>
      </c>
    </row>
    <row r="9" spans="1:15" ht="12.75">
      <c r="A9" s="137">
        <v>53</v>
      </c>
      <c r="B9" s="137" t="s">
        <v>1238</v>
      </c>
      <c r="C9" s="135" t="s">
        <v>630</v>
      </c>
      <c r="D9" s="136" t="s">
        <v>1206</v>
      </c>
      <c r="E9" s="136" t="s">
        <v>1207</v>
      </c>
      <c r="F9" s="136" t="s">
        <v>1208</v>
      </c>
      <c r="G9" s="136" t="s">
        <v>1209</v>
      </c>
      <c r="H9" s="136" t="s">
        <v>1210</v>
      </c>
      <c r="I9" s="136" t="s">
        <v>1211</v>
      </c>
      <c r="J9" s="136" t="s">
        <v>1212</v>
      </c>
      <c r="K9" s="136" t="s">
        <v>1213</v>
      </c>
      <c r="L9" s="136" t="s">
        <v>1214</v>
      </c>
      <c r="M9" s="136" t="s">
        <v>1215</v>
      </c>
      <c r="N9" s="136" t="s">
        <v>612</v>
      </c>
      <c r="O9" s="136" t="s">
        <v>612</v>
      </c>
    </row>
    <row r="10" spans="1:15" ht="12.75">
      <c r="A10" s="137">
        <v>54</v>
      </c>
      <c r="B10" s="137" t="s">
        <v>1238</v>
      </c>
      <c r="C10" s="135" t="s">
        <v>703</v>
      </c>
      <c r="D10" s="136" t="s">
        <v>1216</v>
      </c>
      <c r="E10" s="136" t="s">
        <v>1217</v>
      </c>
      <c r="F10" s="136" t="s">
        <v>1218</v>
      </c>
      <c r="G10" s="136" t="s">
        <v>1219</v>
      </c>
      <c r="H10" s="136" t="s">
        <v>1220</v>
      </c>
      <c r="I10" s="136" t="s">
        <v>1221</v>
      </c>
      <c r="J10" s="136" t="s">
        <v>1222</v>
      </c>
      <c r="K10" s="136" t="s">
        <v>1223</v>
      </c>
      <c r="L10" s="136" t="s">
        <v>1224</v>
      </c>
      <c r="M10" s="136" t="s">
        <v>1225</v>
      </c>
      <c r="N10" s="136">
        <v>9477119</v>
      </c>
      <c r="O10" s="136">
        <v>9593038</v>
      </c>
    </row>
    <row r="11" spans="1:15" ht="12.75">
      <c r="A11" s="137">
        <v>45</v>
      </c>
      <c r="B11" s="137" t="s">
        <v>1238</v>
      </c>
      <c r="C11" s="135" t="s">
        <v>627</v>
      </c>
      <c r="D11" s="136" t="s">
        <v>1136</v>
      </c>
      <c r="E11" s="136" t="s">
        <v>1137</v>
      </c>
      <c r="F11" s="136" t="s">
        <v>1138</v>
      </c>
      <c r="G11" s="136" t="s">
        <v>1139</v>
      </c>
      <c r="H11" s="136" t="s">
        <v>1140</v>
      </c>
      <c r="I11" s="136" t="s">
        <v>1141</v>
      </c>
      <c r="J11" s="136" t="s">
        <v>1142</v>
      </c>
      <c r="K11" s="136" t="s">
        <v>1143</v>
      </c>
      <c r="L11" s="136" t="s">
        <v>1144</v>
      </c>
      <c r="M11" s="136" t="s">
        <v>1145</v>
      </c>
      <c r="N11" s="136">
        <v>9468154</v>
      </c>
      <c r="O11" s="136">
        <v>9480868</v>
      </c>
    </row>
    <row r="12" spans="1:15" ht="12.75">
      <c r="A12" s="137">
        <v>46</v>
      </c>
      <c r="B12" s="137" t="s">
        <v>1238</v>
      </c>
      <c r="C12" s="135" t="s">
        <v>698</v>
      </c>
      <c r="D12" s="136" t="s">
        <v>1146</v>
      </c>
      <c r="E12" s="136" t="s">
        <v>1147</v>
      </c>
      <c r="F12" s="136" t="s">
        <v>1148</v>
      </c>
      <c r="G12" s="136" t="s">
        <v>1149</v>
      </c>
      <c r="H12" s="136" t="s">
        <v>1150</v>
      </c>
      <c r="I12" s="136" t="s">
        <v>1151</v>
      </c>
      <c r="J12" s="136" t="s">
        <v>1152</v>
      </c>
      <c r="K12" s="136" t="s">
        <v>1153</v>
      </c>
      <c r="L12" s="136" t="s">
        <v>1154</v>
      </c>
      <c r="M12" s="136" t="s">
        <v>1155</v>
      </c>
      <c r="N12" s="136">
        <v>3830911</v>
      </c>
      <c r="O12" s="136">
        <v>3825334</v>
      </c>
    </row>
    <row r="13" spans="1:15" ht="12.75">
      <c r="A13" s="137">
        <v>7</v>
      </c>
      <c r="B13" s="137" t="s">
        <v>1238</v>
      </c>
      <c r="C13" s="135" t="s">
        <v>546</v>
      </c>
      <c r="D13" s="136" t="s">
        <v>768</v>
      </c>
      <c r="E13" s="136" t="s">
        <v>769</v>
      </c>
      <c r="F13" s="136" t="s">
        <v>770</v>
      </c>
      <c r="G13" s="136" t="s">
        <v>771</v>
      </c>
      <c r="H13" s="136" t="s">
        <v>772</v>
      </c>
      <c r="I13" s="136" t="s">
        <v>773</v>
      </c>
      <c r="J13" s="136" t="s">
        <v>774</v>
      </c>
      <c r="K13" s="136" t="s">
        <v>775</v>
      </c>
      <c r="L13" s="136" t="s">
        <v>776</v>
      </c>
      <c r="M13" s="136" t="s">
        <v>777</v>
      </c>
      <c r="N13" s="136">
        <v>7245677</v>
      </c>
      <c r="O13" s="136">
        <v>7202198</v>
      </c>
    </row>
    <row r="14" spans="1:15" ht="12.75">
      <c r="A14" s="137">
        <v>17</v>
      </c>
      <c r="B14" s="137" t="s">
        <v>1238</v>
      </c>
      <c r="C14" s="135" t="s">
        <v>576</v>
      </c>
      <c r="D14" s="136" t="s">
        <v>858</v>
      </c>
      <c r="E14" s="136" t="s">
        <v>859</v>
      </c>
      <c r="F14" s="136" t="s">
        <v>860</v>
      </c>
      <c r="G14" s="136" t="s">
        <v>861</v>
      </c>
      <c r="H14" s="136" t="s">
        <v>862</v>
      </c>
      <c r="I14" s="136" t="s">
        <v>863</v>
      </c>
      <c r="J14" s="136" t="s">
        <v>864</v>
      </c>
      <c r="K14" s="136" t="s">
        <v>865</v>
      </c>
      <c r="L14" s="136" t="s">
        <v>866</v>
      </c>
      <c r="M14" s="136" t="s">
        <v>867</v>
      </c>
      <c r="N14" s="136">
        <v>4246809</v>
      </c>
      <c r="O14" s="136">
        <v>4225316</v>
      </c>
    </row>
    <row r="15" spans="1:15" ht="12.75">
      <c r="A15" s="137">
        <v>8</v>
      </c>
      <c r="B15" s="137" t="s">
        <v>1238</v>
      </c>
      <c r="C15" s="135" t="s">
        <v>547</v>
      </c>
      <c r="D15" s="136" t="s">
        <v>778</v>
      </c>
      <c r="E15" s="136" t="s">
        <v>779</v>
      </c>
      <c r="F15" s="136" t="s">
        <v>780</v>
      </c>
      <c r="G15" s="136" t="s">
        <v>781</v>
      </c>
      <c r="H15" s="136" t="s">
        <v>782</v>
      </c>
      <c r="I15" s="136" t="s">
        <v>783</v>
      </c>
      <c r="J15" s="136" t="s">
        <v>784</v>
      </c>
      <c r="K15" s="136" t="s">
        <v>785</v>
      </c>
      <c r="L15" s="136" t="s">
        <v>786</v>
      </c>
      <c r="M15" s="136" t="s">
        <v>787</v>
      </c>
      <c r="N15" s="136">
        <v>10512419</v>
      </c>
      <c r="O15" s="136">
        <v>10538275</v>
      </c>
    </row>
    <row r="16" spans="1:15" ht="12.75">
      <c r="A16" s="137">
        <v>11</v>
      </c>
      <c r="B16" s="137" t="s">
        <v>1238</v>
      </c>
      <c r="C16" s="135" t="s">
        <v>549</v>
      </c>
      <c r="D16" s="136" t="s">
        <v>798</v>
      </c>
      <c r="E16" s="136" t="s">
        <v>799</v>
      </c>
      <c r="F16" s="136" t="s">
        <v>800</v>
      </c>
      <c r="G16" s="136" t="s">
        <v>801</v>
      </c>
      <c r="H16" s="136" t="s">
        <v>802</v>
      </c>
      <c r="I16" s="136" t="s">
        <v>803</v>
      </c>
      <c r="J16" s="136" t="s">
        <v>804</v>
      </c>
      <c r="K16" s="136" t="s">
        <v>805</v>
      </c>
      <c r="L16" s="136" t="s">
        <v>806</v>
      </c>
      <c r="M16" s="136" t="s">
        <v>807</v>
      </c>
      <c r="N16" s="136">
        <v>1315819</v>
      </c>
      <c r="O16" s="136">
        <v>1313271</v>
      </c>
    </row>
    <row r="17" spans="1:15" ht="12.75">
      <c r="A17" s="137">
        <v>40</v>
      </c>
      <c r="B17" s="137" t="s">
        <v>1238</v>
      </c>
      <c r="C17" s="135" t="s">
        <v>618</v>
      </c>
      <c r="D17" s="136" t="s">
        <v>1088</v>
      </c>
      <c r="E17" s="136" t="s">
        <v>1089</v>
      </c>
      <c r="F17" s="136" t="s">
        <v>1090</v>
      </c>
      <c r="G17" s="136" t="s">
        <v>1091</v>
      </c>
      <c r="H17" s="136" t="s">
        <v>1092</v>
      </c>
      <c r="I17" s="136" t="s">
        <v>1093</v>
      </c>
      <c r="J17" s="136" t="s">
        <v>1094</v>
      </c>
      <c r="K17" s="136" t="s">
        <v>1095</v>
      </c>
      <c r="L17" s="136" t="s">
        <v>1096</v>
      </c>
      <c r="M17" s="136" t="s">
        <v>1097</v>
      </c>
      <c r="N17" s="136">
        <v>2065769</v>
      </c>
      <c r="O17" s="136">
        <v>2069172</v>
      </c>
    </row>
    <row r="18" spans="1:15" ht="12.75">
      <c r="A18" s="137">
        <v>55</v>
      </c>
      <c r="B18" s="137" t="s">
        <v>1238</v>
      </c>
      <c r="C18" s="135" t="s">
        <v>704</v>
      </c>
      <c r="D18" s="136" t="s">
        <v>1226</v>
      </c>
      <c r="E18" s="136" t="s">
        <v>1227</v>
      </c>
      <c r="F18" s="136" t="s">
        <v>1228</v>
      </c>
      <c r="G18" s="136" t="s">
        <v>1229</v>
      </c>
      <c r="H18" s="136" t="s">
        <v>1230</v>
      </c>
      <c r="I18" s="136" t="s">
        <v>1231</v>
      </c>
      <c r="J18" s="136" t="s">
        <v>1232</v>
      </c>
      <c r="K18" s="136" t="s">
        <v>1233</v>
      </c>
      <c r="L18" s="136" t="s">
        <v>1234</v>
      </c>
      <c r="M18" s="136" t="s">
        <v>631</v>
      </c>
      <c r="N18" s="136">
        <v>4490498</v>
      </c>
      <c r="O18" s="136" t="s">
        <v>612</v>
      </c>
    </row>
    <row r="19" spans="1:15" ht="12.75">
      <c r="A19" s="137">
        <v>23</v>
      </c>
      <c r="B19" s="137" t="s">
        <v>1238</v>
      </c>
      <c r="C19" s="135" t="s">
        <v>559</v>
      </c>
      <c r="D19" s="136" t="s">
        <v>918</v>
      </c>
      <c r="E19" s="136" t="s">
        <v>919</v>
      </c>
      <c r="F19" s="136" t="s">
        <v>920</v>
      </c>
      <c r="G19" s="136" t="s">
        <v>921</v>
      </c>
      <c r="H19" s="136" t="s">
        <v>922</v>
      </c>
      <c r="I19" s="136" t="s">
        <v>923</v>
      </c>
      <c r="J19" s="136" t="s">
        <v>924</v>
      </c>
      <c r="K19" s="136" t="s">
        <v>925</v>
      </c>
      <c r="L19" s="136" t="s">
        <v>926</v>
      </c>
      <c r="M19" s="136" t="s">
        <v>927</v>
      </c>
      <c r="N19" s="136">
        <v>9877365</v>
      </c>
      <c r="O19" s="136">
        <v>9849000</v>
      </c>
    </row>
    <row r="20" spans="1:15" ht="12.75">
      <c r="A20" s="137">
        <v>47</v>
      </c>
      <c r="B20" s="137" t="s">
        <v>1238</v>
      </c>
      <c r="C20" s="135" t="s">
        <v>699</v>
      </c>
      <c r="D20" s="136" t="s">
        <v>1156</v>
      </c>
      <c r="E20" s="136" t="s">
        <v>1157</v>
      </c>
      <c r="F20" s="136" t="s">
        <v>1158</v>
      </c>
      <c r="G20" s="136" t="s">
        <v>1159</v>
      </c>
      <c r="H20" s="136" t="s">
        <v>1160</v>
      </c>
      <c r="I20" s="136" t="s">
        <v>1161</v>
      </c>
      <c r="J20" s="136" t="s">
        <v>1162</v>
      </c>
      <c r="K20" s="136" t="s">
        <v>1163</v>
      </c>
      <c r="L20" s="136" t="s">
        <v>1164</v>
      </c>
      <c r="M20" s="136" t="s">
        <v>1165</v>
      </c>
      <c r="N20" s="136">
        <v>1820631</v>
      </c>
      <c r="O20" s="136">
        <v>1804944</v>
      </c>
    </row>
    <row r="21" spans="1:15" ht="12.75">
      <c r="A21" s="137">
        <v>20</v>
      </c>
      <c r="B21" s="137" t="s">
        <v>1238</v>
      </c>
      <c r="C21" s="135" t="s">
        <v>556</v>
      </c>
      <c r="D21" s="136" t="s">
        <v>888</v>
      </c>
      <c r="E21" s="136" t="s">
        <v>889</v>
      </c>
      <c r="F21" s="136" t="s">
        <v>890</v>
      </c>
      <c r="G21" s="136" t="s">
        <v>891</v>
      </c>
      <c r="H21" s="136" t="s">
        <v>892</v>
      </c>
      <c r="I21" s="136" t="s">
        <v>893</v>
      </c>
      <c r="J21" s="136" t="s">
        <v>894</v>
      </c>
      <c r="K21" s="136" t="s">
        <v>895</v>
      </c>
      <c r="L21" s="136" t="s">
        <v>896</v>
      </c>
      <c r="M21" s="136" t="s">
        <v>897</v>
      </c>
      <c r="N21" s="136">
        <v>2001468</v>
      </c>
      <c r="O21" s="136">
        <v>1986096</v>
      </c>
    </row>
    <row r="22" spans="1:15" ht="12.75">
      <c r="A22" s="137">
        <v>21</v>
      </c>
      <c r="B22" s="137" t="s">
        <v>1238</v>
      </c>
      <c r="C22" s="135" t="s">
        <v>557</v>
      </c>
      <c r="D22" s="136" t="s">
        <v>898</v>
      </c>
      <c r="E22" s="136" t="s">
        <v>899</v>
      </c>
      <c r="F22" s="136" t="s">
        <v>900</v>
      </c>
      <c r="G22" s="136" t="s">
        <v>901</v>
      </c>
      <c r="H22" s="136" t="s">
        <v>902</v>
      </c>
      <c r="I22" s="136" t="s">
        <v>903</v>
      </c>
      <c r="J22" s="136" t="s">
        <v>904</v>
      </c>
      <c r="K22" s="136" t="s">
        <v>905</v>
      </c>
      <c r="L22" s="136" t="s">
        <v>906</v>
      </c>
      <c r="M22" s="136" t="s">
        <v>907</v>
      </c>
      <c r="N22" s="136">
        <v>2943472</v>
      </c>
      <c r="O22" s="136">
        <v>2921262</v>
      </c>
    </row>
    <row r="23" spans="1:15" ht="12.75">
      <c r="A23" s="137">
        <v>48</v>
      </c>
      <c r="B23" s="137" t="s">
        <v>1238</v>
      </c>
      <c r="C23" s="135" t="s">
        <v>700</v>
      </c>
      <c r="D23" s="136" t="s">
        <v>1166</v>
      </c>
      <c r="E23" s="136" t="s">
        <v>1167</v>
      </c>
      <c r="F23" s="136" t="s">
        <v>1168</v>
      </c>
      <c r="G23" s="136" t="s">
        <v>1169</v>
      </c>
      <c r="H23" s="136" t="s">
        <v>1170</v>
      </c>
      <c r="I23" s="136" t="s">
        <v>1171</v>
      </c>
      <c r="J23" s="136" t="s">
        <v>1172</v>
      </c>
      <c r="K23" s="136" t="s">
        <v>1173</v>
      </c>
      <c r="L23" s="136" t="s">
        <v>1174</v>
      </c>
      <c r="M23" s="136" t="s">
        <v>1175</v>
      </c>
      <c r="N23" s="136">
        <v>3559497</v>
      </c>
      <c r="O23" s="136">
        <v>3555159</v>
      </c>
    </row>
    <row r="24" spans="1:15" ht="12.75">
      <c r="A24" s="137">
        <v>39</v>
      </c>
      <c r="B24" s="137" t="s">
        <v>1238</v>
      </c>
      <c r="C24" s="135" t="s">
        <v>575</v>
      </c>
      <c r="D24" s="136" t="s">
        <v>1078</v>
      </c>
      <c r="E24" s="136" t="s">
        <v>1079</v>
      </c>
      <c r="F24" s="136" t="s">
        <v>1080</v>
      </c>
      <c r="G24" s="136" t="s">
        <v>1081</v>
      </c>
      <c r="H24" s="136" t="s">
        <v>1082</v>
      </c>
      <c r="I24" s="136" t="s">
        <v>1083</v>
      </c>
      <c r="J24" s="136" t="s">
        <v>1084</v>
      </c>
      <c r="K24" s="136" t="s">
        <v>1085</v>
      </c>
      <c r="L24" s="136" t="s">
        <v>1086</v>
      </c>
      <c r="M24" s="136" t="s">
        <v>1087</v>
      </c>
      <c r="N24" s="136">
        <v>621521</v>
      </c>
      <c r="O24" s="136">
        <v>622099</v>
      </c>
    </row>
    <row r="25" spans="1:15" ht="12.75">
      <c r="A25" s="137">
        <v>27</v>
      </c>
      <c r="B25" s="137" t="s">
        <v>1238</v>
      </c>
      <c r="C25" s="135" t="s">
        <v>563</v>
      </c>
      <c r="D25" s="136" t="s">
        <v>958</v>
      </c>
      <c r="E25" s="136" t="s">
        <v>959</v>
      </c>
      <c r="F25" s="136" t="s">
        <v>960</v>
      </c>
      <c r="G25" s="136" t="s">
        <v>961</v>
      </c>
      <c r="H25" s="136" t="s">
        <v>962</v>
      </c>
      <c r="I25" s="136" t="s">
        <v>963</v>
      </c>
      <c r="J25" s="136" t="s">
        <v>964</v>
      </c>
      <c r="K25" s="136" t="s">
        <v>965</v>
      </c>
      <c r="L25" s="136" t="s">
        <v>966</v>
      </c>
      <c r="M25" s="136" t="s">
        <v>967</v>
      </c>
      <c r="N25" s="136">
        <v>38017856</v>
      </c>
      <c r="O25" s="136">
        <v>38005614</v>
      </c>
    </row>
    <row r="26" spans="1:15" ht="12.75">
      <c r="A26" s="137">
        <v>29</v>
      </c>
      <c r="B26" s="137" t="s">
        <v>1238</v>
      </c>
      <c r="C26" s="135" t="s">
        <v>565</v>
      </c>
      <c r="D26" s="136" t="s">
        <v>978</v>
      </c>
      <c r="E26" s="136" t="s">
        <v>979</v>
      </c>
      <c r="F26" s="136" t="s">
        <v>980</v>
      </c>
      <c r="G26" s="136" t="s">
        <v>981</v>
      </c>
      <c r="H26" s="136" t="s">
        <v>982</v>
      </c>
      <c r="I26" s="136" t="s">
        <v>983</v>
      </c>
      <c r="J26" s="136" t="s">
        <v>984</v>
      </c>
      <c r="K26" s="136" t="s">
        <v>985</v>
      </c>
      <c r="L26" s="136" t="s">
        <v>986</v>
      </c>
      <c r="M26" s="136" t="s">
        <v>987</v>
      </c>
      <c r="N26" s="136">
        <v>19947311</v>
      </c>
      <c r="O26" s="136">
        <v>19861408</v>
      </c>
    </row>
    <row r="27" spans="1:15" ht="12.75">
      <c r="A27" s="137">
        <v>50</v>
      </c>
      <c r="B27" s="137" t="s">
        <v>1238</v>
      </c>
      <c r="C27" s="135" t="s">
        <v>628</v>
      </c>
      <c r="D27" s="136" t="s">
        <v>1178</v>
      </c>
      <c r="E27" s="136" t="s">
        <v>1179</v>
      </c>
      <c r="F27" s="136" t="s">
        <v>1180</v>
      </c>
      <c r="G27" s="136" t="s">
        <v>1181</v>
      </c>
      <c r="H27" s="136" t="s">
        <v>1182</v>
      </c>
      <c r="I27" s="136" t="s">
        <v>1183</v>
      </c>
      <c r="J27" s="136" t="s">
        <v>1184</v>
      </c>
      <c r="K27" s="136" t="s">
        <v>1185</v>
      </c>
      <c r="L27" s="136" t="s">
        <v>1186</v>
      </c>
      <c r="M27" s="136" t="s">
        <v>631</v>
      </c>
      <c r="N27" s="136">
        <v>143666931</v>
      </c>
      <c r="O27" s="136">
        <v>146267288</v>
      </c>
    </row>
    <row r="28" spans="1:15" ht="12.75">
      <c r="A28" s="137">
        <v>42</v>
      </c>
      <c r="B28" s="137" t="s">
        <v>1238</v>
      </c>
      <c r="C28" s="135" t="s">
        <v>619</v>
      </c>
      <c r="D28" s="136" t="s">
        <v>1106</v>
      </c>
      <c r="E28" s="136" t="s">
        <v>1107</v>
      </c>
      <c r="F28" s="136" t="s">
        <v>1108</v>
      </c>
      <c r="G28" s="136" t="s">
        <v>1109</v>
      </c>
      <c r="H28" s="136" t="s">
        <v>1110</v>
      </c>
      <c r="I28" s="136" t="s">
        <v>1111</v>
      </c>
      <c r="J28" s="136" t="s">
        <v>1112</v>
      </c>
      <c r="K28" s="136" t="s">
        <v>1113</v>
      </c>
      <c r="L28" s="136" t="s">
        <v>1114</v>
      </c>
      <c r="M28" s="136" t="s">
        <v>1115</v>
      </c>
      <c r="N28" s="136">
        <v>7146759</v>
      </c>
      <c r="O28" s="136">
        <v>7111973</v>
      </c>
    </row>
    <row r="29" spans="1:15" ht="12.75">
      <c r="A29" s="137">
        <v>31</v>
      </c>
      <c r="B29" s="137" t="s">
        <v>1238</v>
      </c>
      <c r="C29" s="135" t="s">
        <v>567</v>
      </c>
      <c r="D29" s="136" t="s">
        <v>998</v>
      </c>
      <c r="E29" s="136" t="s">
        <v>999</v>
      </c>
      <c r="F29" s="136" t="s">
        <v>1000</v>
      </c>
      <c r="G29" s="136" t="s">
        <v>1001</v>
      </c>
      <c r="H29" s="136" t="s">
        <v>1002</v>
      </c>
      <c r="I29" s="136" t="s">
        <v>1003</v>
      </c>
      <c r="J29" s="136" t="s">
        <v>1004</v>
      </c>
      <c r="K29" s="136" t="s">
        <v>1005</v>
      </c>
      <c r="L29" s="136" t="s">
        <v>1006</v>
      </c>
      <c r="M29" s="136" t="s">
        <v>1007</v>
      </c>
      <c r="N29" s="136">
        <v>5415949</v>
      </c>
      <c r="O29" s="136">
        <v>5421349</v>
      </c>
    </row>
    <row r="30" spans="1:15" ht="12.75">
      <c r="A30" s="137">
        <v>30</v>
      </c>
      <c r="B30" s="137" t="s">
        <v>1238</v>
      </c>
      <c r="C30" s="135" t="s">
        <v>566</v>
      </c>
      <c r="D30" s="136" t="s">
        <v>988</v>
      </c>
      <c r="E30" s="136" t="s">
        <v>989</v>
      </c>
      <c r="F30" s="136" t="s">
        <v>990</v>
      </c>
      <c r="G30" s="136" t="s">
        <v>991</v>
      </c>
      <c r="H30" s="136" t="s">
        <v>992</v>
      </c>
      <c r="I30" s="136" t="s">
        <v>993</v>
      </c>
      <c r="J30" s="136" t="s">
        <v>994</v>
      </c>
      <c r="K30" s="136" t="s">
        <v>995</v>
      </c>
      <c r="L30" s="136" t="s">
        <v>996</v>
      </c>
      <c r="M30" s="136" t="s">
        <v>997</v>
      </c>
      <c r="N30" s="136">
        <v>2061085</v>
      </c>
      <c r="O30" s="136">
        <v>2062874</v>
      </c>
    </row>
    <row r="31" spans="1:15" ht="12.75">
      <c r="A31" s="137">
        <v>52</v>
      </c>
      <c r="B31" s="137" t="s">
        <v>1238</v>
      </c>
      <c r="C31" s="135" t="s">
        <v>629</v>
      </c>
      <c r="D31" s="136" t="s">
        <v>1196</v>
      </c>
      <c r="E31" s="136" t="s">
        <v>1197</v>
      </c>
      <c r="F31" s="136" t="s">
        <v>1198</v>
      </c>
      <c r="G31" s="136" t="s">
        <v>1199</v>
      </c>
      <c r="H31" s="136" t="s">
        <v>1200</v>
      </c>
      <c r="I31" s="136" t="s">
        <v>1201</v>
      </c>
      <c r="J31" s="136" t="s">
        <v>1202</v>
      </c>
      <c r="K31" s="136" t="s">
        <v>1203</v>
      </c>
      <c r="L31" s="136" t="s">
        <v>1204</v>
      </c>
      <c r="M31" s="136" t="s">
        <v>1205</v>
      </c>
      <c r="N31" s="136">
        <v>45245894</v>
      </c>
      <c r="O31" s="136" t="s">
        <v>612</v>
      </c>
    </row>
    <row r="32" spans="1:15" ht="12.75">
      <c r="A32" s="137">
        <v>44</v>
      </c>
      <c r="B32" s="137" t="s">
        <v>1240</v>
      </c>
      <c r="C32" s="135" t="s">
        <v>697</v>
      </c>
      <c r="D32" s="136" t="s">
        <v>1126</v>
      </c>
      <c r="E32" s="136" t="s">
        <v>1127</v>
      </c>
      <c r="F32" s="136" t="s">
        <v>1128</v>
      </c>
      <c r="G32" s="136" t="s">
        <v>1129</v>
      </c>
      <c r="H32" s="136" t="s">
        <v>1130</v>
      </c>
      <c r="I32" s="136" t="s">
        <v>1131</v>
      </c>
      <c r="J32" s="136" t="s">
        <v>1132</v>
      </c>
      <c r="K32" s="136" t="s">
        <v>1133</v>
      </c>
      <c r="L32" s="136" t="s">
        <v>1134</v>
      </c>
      <c r="M32" s="136" t="s">
        <v>1135</v>
      </c>
      <c r="N32" s="136" t="s">
        <v>612</v>
      </c>
      <c r="O32" s="136" t="s">
        <v>612</v>
      </c>
    </row>
    <row r="33" spans="1:15" ht="12.75">
      <c r="A33" s="137">
        <v>26</v>
      </c>
      <c r="B33" s="137" t="s">
        <v>1240</v>
      </c>
      <c r="C33" s="135" t="s">
        <v>562</v>
      </c>
      <c r="D33" s="136" t="s">
        <v>948</v>
      </c>
      <c r="E33" s="136" t="s">
        <v>949</v>
      </c>
      <c r="F33" s="136" t="s">
        <v>950</v>
      </c>
      <c r="G33" s="136" t="s">
        <v>951</v>
      </c>
      <c r="H33" s="136" t="s">
        <v>952</v>
      </c>
      <c r="I33" s="136" t="s">
        <v>953</v>
      </c>
      <c r="J33" s="136" t="s">
        <v>954</v>
      </c>
      <c r="K33" s="136" t="s">
        <v>955</v>
      </c>
      <c r="L33" s="136" t="s">
        <v>956</v>
      </c>
      <c r="M33" s="136" t="s">
        <v>957</v>
      </c>
      <c r="N33" s="136">
        <v>8506889</v>
      </c>
      <c r="O33" s="136">
        <v>8584926</v>
      </c>
    </row>
    <row r="34" spans="1:15" ht="12.75">
      <c r="A34" s="137">
        <v>6</v>
      </c>
      <c r="B34" s="137" t="s">
        <v>1240</v>
      </c>
      <c r="C34" s="135" t="s">
        <v>545</v>
      </c>
      <c r="D34" s="136">
        <v>10396421</v>
      </c>
      <c r="E34" s="136" t="s">
        <v>759</v>
      </c>
      <c r="F34" s="136" t="s">
        <v>760</v>
      </c>
      <c r="G34" s="136" t="s">
        <v>761</v>
      </c>
      <c r="H34" s="136" t="s">
        <v>762</v>
      </c>
      <c r="I34" s="136" t="s">
        <v>763</v>
      </c>
      <c r="J34" s="136" t="s">
        <v>764</v>
      </c>
      <c r="K34" s="136" t="s">
        <v>765</v>
      </c>
      <c r="L34" s="136" t="s">
        <v>766</v>
      </c>
      <c r="M34" s="136" t="s">
        <v>767</v>
      </c>
      <c r="N34" s="136">
        <v>11203992</v>
      </c>
      <c r="O34" s="136">
        <v>11258434</v>
      </c>
    </row>
    <row r="35" spans="1:15" ht="12.75">
      <c r="A35" s="137">
        <v>19</v>
      </c>
      <c r="B35" s="137" t="s">
        <v>1240</v>
      </c>
      <c r="C35" s="135" t="s">
        <v>555</v>
      </c>
      <c r="D35" s="136" t="s">
        <v>878</v>
      </c>
      <c r="E35" s="136" t="s">
        <v>879</v>
      </c>
      <c r="F35" s="136" t="s">
        <v>880</v>
      </c>
      <c r="G35" s="136" t="s">
        <v>881</v>
      </c>
      <c r="H35" s="136" t="s">
        <v>882</v>
      </c>
      <c r="I35" s="136" t="s">
        <v>883</v>
      </c>
      <c r="J35" s="136" t="s">
        <v>884</v>
      </c>
      <c r="K35" s="136" t="s">
        <v>885</v>
      </c>
      <c r="L35" s="136" t="s">
        <v>886</v>
      </c>
      <c r="M35" s="136" t="s">
        <v>887</v>
      </c>
      <c r="N35" s="136">
        <v>858000</v>
      </c>
      <c r="O35" s="136">
        <v>847008</v>
      </c>
    </row>
    <row r="36" spans="1:15" ht="12.75">
      <c r="A36" s="137">
        <v>9</v>
      </c>
      <c r="B36" s="137" t="s">
        <v>1240</v>
      </c>
      <c r="C36" s="135" t="s">
        <v>548</v>
      </c>
      <c r="D36" s="136" t="s">
        <v>788</v>
      </c>
      <c r="E36" s="136" t="s">
        <v>789</v>
      </c>
      <c r="F36" s="136" t="s">
        <v>790</v>
      </c>
      <c r="G36" s="136" t="s">
        <v>791</v>
      </c>
      <c r="H36" s="136" t="s">
        <v>792</v>
      </c>
      <c r="I36" s="136" t="s">
        <v>793</v>
      </c>
      <c r="J36" s="136" t="s">
        <v>794</v>
      </c>
      <c r="K36" s="136" t="s">
        <v>795</v>
      </c>
      <c r="L36" s="136" t="s">
        <v>796</v>
      </c>
      <c r="M36" s="136" t="s">
        <v>797</v>
      </c>
      <c r="N36" s="136">
        <v>5617345</v>
      </c>
      <c r="O36" s="136">
        <v>5659715</v>
      </c>
    </row>
    <row r="37" spans="1:15" ht="12.75">
      <c r="A37" s="137">
        <v>32</v>
      </c>
      <c r="B37" s="137" t="s">
        <v>1240</v>
      </c>
      <c r="C37" s="135" t="s">
        <v>568</v>
      </c>
      <c r="D37" s="136" t="s">
        <v>1008</v>
      </c>
      <c r="E37" s="136" t="s">
        <v>1009</v>
      </c>
      <c r="F37" s="136" t="s">
        <v>1010</v>
      </c>
      <c r="G37" s="136" t="s">
        <v>1011</v>
      </c>
      <c r="H37" s="136" t="s">
        <v>1012</v>
      </c>
      <c r="I37" s="136" t="s">
        <v>1013</v>
      </c>
      <c r="J37" s="136" t="s">
        <v>1014</v>
      </c>
      <c r="K37" s="136" t="s">
        <v>1015</v>
      </c>
      <c r="L37" s="136" t="s">
        <v>1016</v>
      </c>
      <c r="M37" s="136" t="s">
        <v>1017</v>
      </c>
      <c r="N37" s="136">
        <v>5451270</v>
      </c>
      <c r="O37" s="136">
        <v>5471753</v>
      </c>
    </row>
    <row r="38" spans="1:15" ht="12.75">
      <c r="A38" s="137">
        <v>15</v>
      </c>
      <c r="B38" s="137" t="s">
        <v>1240</v>
      </c>
      <c r="C38" s="135" t="s">
        <v>553</v>
      </c>
      <c r="D38" s="136" t="s">
        <v>838</v>
      </c>
      <c r="E38" s="136" t="s">
        <v>839</v>
      </c>
      <c r="F38" s="136" t="s">
        <v>840</v>
      </c>
      <c r="G38" s="136" t="s">
        <v>841</v>
      </c>
      <c r="H38" s="136" t="s">
        <v>842</v>
      </c>
      <c r="I38" s="136" t="s">
        <v>843</v>
      </c>
      <c r="J38" s="136" t="s">
        <v>844</v>
      </c>
      <c r="K38" s="136" t="s">
        <v>845</v>
      </c>
      <c r="L38" s="136" t="s">
        <v>846</v>
      </c>
      <c r="M38" s="136" t="s">
        <v>847</v>
      </c>
      <c r="N38" s="136">
        <v>65835579</v>
      </c>
      <c r="O38" s="136">
        <v>66352469</v>
      </c>
    </row>
    <row r="39" spans="1:15" ht="12.75">
      <c r="A39" s="137">
        <v>16</v>
      </c>
      <c r="B39" s="137" t="s">
        <v>1240</v>
      </c>
      <c r="C39" s="135" t="s">
        <v>695</v>
      </c>
      <c r="D39" s="136" t="s">
        <v>848</v>
      </c>
      <c r="E39" s="136" t="s">
        <v>849</v>
      </c>
      <c r="F39" s="136" t="s">
        <v>850</v>
      </c>
      <c r="G39" s="136" t="s">
        <v>851</v>
      </c>
      <c r="H39" s="136" t="s">
        <v>852</v>
      </c>
      <c r="I39" s="136" t="s">
        <v>853</v>
      </c>
      <c r="J39" s="136" t="s">
        <v>854</v>
      </c>
      <c r="K39" s="136" t="s">
        <v>855</v>
      </c>
      <c r="L39" s="136" t="s">
        <v>856</v>
      </c>
      <c r="M39" s="136" t="s">
        <v>857</v>
      </c>
      <c r="N39" s="136" t="s">
        <v>612</v>
      </c>
      <c r="O39" s="136" t="s">
        <v>612</v>
      </c>
    </row>
    <row r="40" spans="1:15" ht="12.75">
      <c r="A40" s="137">
        <v>10</v>
      </c>
      <c r="B40" s="137" t="s">
        <v>1240</v>
      </c>
      <c r="C40" s="135" t="s">
        <v>617</v>
      </c>
      <c r="D40" s="136">
        <v>82531671</v>
      </c>
      <c r="E40" s="136">
        <v>82500849</v>
      </c>
      <c r="F40" s="136">
        <v>82437995</v>
      </c>
      <c r="G40" s="136">
        <v>82314906</v>
      </c>
      <c r="H40" s="136">
        <v>82217837</v>
      </c>
      <c r="I40" s="136">
        <v>82002356</v>
      </c>
      <c r="J40" s="136">
        <v>81802257</v>
      </c>
      <c r="K40" s="136">
        <v>81751602</v>
      </c>
      <c r="L40" s="136">
        <v>80327900</v>
      </c>
      <c r="M40" s="136">
        <v>80523746</v>
      </c>
      <c r="N40" s="136">
        <v>80767463</v>
      </c>
      <c r="O40" s="136">
        <v>81174000</v>
      </c>
    </row>
    <row r="41" spans="1:15" ht="12.75">
      <c r="A41" s="137">
        <v>13</v>
      </c>
      <c r="B41" s="137" t="s">
        <v>1240</v>
      </c>
      <c r="C41" s="135" t="s">
        <v>551</v>
      </c>
      <c r="D41" s="136" t="s">
        <v>818</v>
      </c>
      <c r="E41" s="136" t="s">
        <v>819</v>
      </c>
      <c r="F41" s="136" t="s">
        <v>820</v>
      </c>
      <c r="G41" s="136" t="s">
        <v>821</v>
      </c>
      <c r="H41" s="136" t="s">
        <v>822</v>
      </c>
      <c r="I41" s="136" t="s">
        <v>823</v>
      </c>
      <c r="J41" s="136" t="s">
        <v>824</v>
      </c>
      <c r="K41" s="136" t="s">
        <v>825</v>
      </c>
      <c r="L41" s="136" t="s">
        <v>826</v>
      </c>
      <c r="M41" s="136" t="s">
        <v>827</v>
      </c>
      <c r="N41" s="136">
        <v>10926807</v>
      </c>
      <c r="O41" s="136">
        <v>10812467</v>
      </c>
    </row>
    <row r="42" spans="1:15" ht="12.75">
      <c r="A42" s="137">
        <v>35</v>
      </c>
      <c r="B42" s="137" t="s">
        <v>1240</v>
      </c>
      <c r="C42" s="135" t="s">
        <v>571</v>
      </c>
      <c r="D42" s="136" t="s">
        <v>1038</v>
      </c>
      <c r="E42" s="136" t="s">
        <v>1039</v>
      </c>
      <c r="F42" s="136" t="s">
        <v>1040</v>
      </c>
      <c r="G42" s="136" t="s">
        <v>1041</v>
      </c>
      <c r="H42" s="136" t="s">
        <v>1042</v>
      </c>
      <c r="I42" s="136" t="s">
        <v>1043</v>
      </c>
      <c r="J42" s="136" t="s">
        <v>1044</v>
      </c>
      <c r="K42" s="136" t="s">
        <v>1045</v>
      </c>
      <c r="L42" s="136" t="s">
        <v>1046</v>
      </c>
      <c r="M42" s="136" t="s">
        <v>1047</v>
      </c>
      <c r="N42" s="136">
        <v>325671</v>
      </c>
      <c r="O42" s="136">
        <v>329100</v>
      </c>
    </row>
    <row r="43" spans="1:15" ht="12.75">
      <c r="A43" s="137">
        <v>12</v>
      </c>
      <c r="B43" s="137" t="s">
        <v>1240</v>
      </c>
      <c r="C43" s="135" t="s">
        <v>550</v>
      </c>
      <c r="D43" s="136" t="s">
        <v>808</v>
      </c>
      <c r="E43" s="136" t="s">
        <v>809</v>
      </c>
      <c r="F43" s="136" t="s">
        <v>810</v>
      </c>
      <c r="G43" s="136" t="s">
        <v>811</v>
      </c>
      <c r="H43" s="136" t="s">
        <v>812</v>
      </c>
      <c r="I43" s="136" t="s">
        <v>813</v>
      </c>
      <c r="J43" s="136" t="s">
        <v>814</v>
      </c>
      <c r="K43" s="136" t="s">
        <v>815</v>
      </c>
      <c r="L43" s="136" t="s">
        <v>816</v>
      </c>
      <c r="M43" s="136" t="s">
        <v>817</v>
      </c>
      <c r="N43" s="136">
        <v>4605501</v>
      </c>
      <c r="O43" s="136">
        <v>4625885</v>
      </c>
    </row>
    <row r="44" spans="1:15" ht="12.75">
      <c r="A44" s="137">
        <v>18</v>
      </c>
      <c r="B44" s="137" t="s">
        <v>1240</v>
      </c>
      <c r="C44" s="135" t="s">
        <v>554</v>
      </c>
      <c r="D44" s="136" t="s">
        <v>868</v>
      </c>
      <c r="E44" s="136" t="s">
        <v>869</v>
      </c>
      <c r="F44" s="136" t="s">
        <v>870</v>
      </c>
      <c r="G44" s="136" t="s">
        <v>871</v>
      </c>
      <c r="H44" s="136" t="s">
        <v>872</v>
      </c>
      <c r="I44" s="136" t="s">
        <v>873</v>
      </c>
      <c r="J44" s="136" t="s">
        <v>874</v>
      </c>
      <c r="K44" s="136" t="s">
        <v>875</v>
      </c>
      <c r="L44" s="136" t="s">
        <v>876</v>
      </c>
      <c r="M44" s="136" t="s">
        <v>877</v>
      </c>
      <c r="N44" s="136">
        <v>60782668</v>
      </c>
      <c r="O44" s="136">
        <v>60795612</v>
      </c>
    </row>
    <row r="45" spans="1:15" ht="12.75">
      <c r="A45" s="137">
        <v>36</v>
      </c>
      <c r="B45" s="137" t="s">
        <v>1240</v>
      </c>
      <c r="C45" s="135" t="s">
        <v>572</v>
      </c>
      <c r="D45" s="136" t="s">
        <v>1048</v>
      </c>
      <c r="E45" s="136" t="s">
        <v>1049</v>
      </c>
      <c r="F45" s="136" t="s">
        <v>1050</v>
      </c>
      <c r="G45" s="136" t="s">
        <v>1051</v>
      </c>
      <c r="H45" s="136" t="s">
        <v>1052</v>
      </c>
      <c r="I45" s="136" t="s">
        <v>1053</v>
      </c>
      <c r="J45" s="136" t="s">
        <v>1054</v>
      </c>
      <c r="K45" s="136" t="s">
        <v>1055</v>
      </c>
      <c r="L45" s="136" t="s">
        <v>1056</v>
      </c>
      <c r="M45" s="136" t="s">
        <v>1057</v>
      </c>
      <c r="N45" s="136">
        <v>37129</v>
      </c>
      <c r="O45" s="136">
        <v>37369</v>
      </c>
    </row>
    <row r="46" spans="1:15" ht="12.75">
      <c r="A46" s="137">
        <v>22</v>
      </c>
      <c r="B46" s="137" t="s">
        <v>1240</v>
      </c>
      <c r="C46" s="135" t="s">
        <v>558</v>
      </c>
      <c r="D46" s="136" t="s">
        <v>908</v>
      </c>
      <c r="E46" s="136" t="s">
        <v>909</v>
      </c>
      <c r="F46" s="136" t="s">
        <v>910</v>
      </c>
      <c r="G46" s="136" t="s">
        <v>911</v>
      </c>
      <c r="H46" s="136" t="s">
        <v>912</v>
      </c>
      <c r="I46" s="136" t="s">
        <v>913</v>
      </c>
      <c r="J46" s="136" t="s">
        <v>914</v>
      </c>
      <c r="K46" s="136" t="s">
        <v>915</v>
      </c>
      <c r="L46" s="136" t="s">
        <v>916</v>
      </c>
      <c r="M46" s="136" t="s">
        <v>917</v>
      </c>
      <c r="N46" s="136">
        <v>549680</v>
      </c>
      <c r="O46" s="136">
        <v>562958</v>
      </c>
    </row>
    <row r="47" spans="1:15" ht="12.75">
      <c r="A47" s="137">
        <v>24</v>
      </c>
      <c r="B47" s="137" t="s">
        <v>1240</v>
      </c>
      <c r="C47" s="135" t="s">
        <v>560</v>
      </c>
      <c r="D47" s="136" t="s">
        <v>928</v>
      </c>
      <c r="E47" s="136" t="s">
        <v>929</v>
      </c>
      <c r="F47" s="136" t="s">
        <v>930</v>
      </c>
      <c r="G47" s="136" t="s">
        <v>931</v>
      </c>
      <c r="H47" s="136" t="s">
        <v>932</v>
      </c>
      <c r="I47" s="136" t="s">
        <v>933</v>
      </c>
      <c r="J47" s="136" t="s">
        <v>934</v>
      </c>
      <c r="K47" s="136" t="s">
        <v>935</v>
      </c>
      <c r="L47" s="136" t="s">
        <v>936</v>
      </c>
      <c r="M47" s="136" t="s">
        <v>937</v>
      </c>
      <c r="N47" s="136">
        <v>425384</v>
      </c>
      <c r="O47" s="136">
        <v>429344</v>
      </c>
    </row>
    <row r="48" spans="1:15" ht="12.75">
      <c r="A48" s="137">
        <v>49</v>
      </c>
      <c r="B48" s="137" t="s">
        <v>1240</v>
      </c>
      <c r="C48" s="135" t="s">
        <v>701</v>
      </c>
      <c r="D48" s="136" t="s">
        <v>1176</v>
      </c>
      <c r="E48" s="136" t="s">
        <v>1177</v>
      </c>
      <c r="F48" s="136" t="s">
        <v>631</v>
      </c>
      <c r="G48" s="136" t="s">
        <v>631</v>
      </c>
      <c r="H48" s="136" t="s">
        <v>631</v>
      </c>
      <c r="I48" s="136" t="s">
        <v>631</v>
      </c>
      <c r="J48" s="136" t="s">
        <v>631</v>
      </c>
      <c r="K48" s="136" t="s">
        <v>631</v>
      </c>
      <c r="L48" s="136" t="s">
        <v>631</v>
      </c>
      <c r="M48" s="136" t="s">
        <v>631</v>
      </c>
      <c r="N48" s="136" t="s">
        <v>612</v>
      </c>
      <c r="O48" s="136" t="s">
        <v>612</v>
      </c>
    </row>
    <row r="49" spans="1:15" ht="12.75">
      <c r="A49" s="137">
        <v>25</v>
      </c>
      <c r="B49" s="137" t="s">
        <v>1240</v>
      </c>
      <c r="C49" s="135" t="s">
        <v>561</v>
      </c>
      <c r="D49" s="136" t="s">
        <v>938</v>
      </c>
      <c r="E49" s="136" t="s">
        <v>939</v>
      </c>
      <c r="F49" s="136" t="s">
        <v>940</v>
      </c>
      <c r="G49" s="136" t="s">
        <v>941</v>
      </c>
      <c r="H49" s="136" t="s">
        <v>942</v>
      </c>
      <c r="I49" s="136" t="s">
        <v>943</v>
      </c>
      <c r="J49" s="136" t="s">
        <v>944</v>
      </c>
      <c r="K49" s="136" t="s">
        <v>945</v>
      </c>
      <c r="L49" s="136" t="s">
        <v>946</v>
      </c>
      <c r="M49" s="136" t="s">
        <v>947</v>
      </c>
      <c r="N49" s="136">
        <v>16829289</v>
      </c>
      <c r="O49" s="136">
        <v>16900726</v>
      </c>
    </row>
    <row r="50" spans="1:15" ht="12.75">
      <c r="A50" s="137">
        <v>37</v>
      </c>
      <c r="B50" s="137" t="s">
        <v>1240</v>
      </c>
      <c r="C50" s="135" t="s">
        <v>573</v>
      </c>
      <c r="D50" s="136" t="s">
        <v>1058</v>
      </c>
      <c r="E50" s="136" t="s">
        <v>1059</v>
      </c>
      <c r="F50" s="136" t="s">
        <v>1060</v>
      </c>
      <c r="G50" s="136" t="s">
        <v>1061</v>
      </c>
      <c r="H50" s="136" t="s">
        <v>1062</v>
      </c>
      <c r="I50" s="136" t="s">
        <v>1063</v>
      </c>
      <c r="J50" s="136" t="s">
        <v>1064</v>
      </c>
      <c r="K50" s="136" t="s">
        <v>1065</v>
      </c>
      <c r="L50" s="136" t="s">
        <v>1066</v>
      </c>
      <c r="M50" s="136" t="s">
        <v>1067</v>
      </c>
      <c r="N50" s="136">
        <v>5107970</v>
      </c>
      <c r="O50" s="136">
        <v>5165802</v>
      </c>
    </row>
    <row r="51" spans="1:15" ht="12.75">
      <c r="A51" s="137">
        <v>28</v>
      </c>
      <c r="B51" s="137" t="s">
        <v>1240</v>
      </c>
      <c r="C51" s="135" t="s">
        <v>564</v>
      </c>
      <c r="D51" s="136" t="s">
        <v>968</v>
      </c>
      <c r="E51" s="136" t="s">
        <v>969</v>
      </c>
      <c r="F51" s="136" t="s">
        <v>970</v>
      </c>
      <c r="G51" s="136" t="s">
        <v>971</v>
      </c>
      <c r="H51" s="136" t="s">
        <v>972</v>
      </c>
      <c r="I51" s="136" t="s">
        <v>973</v>
      </c>
      <c r="J51" s="136" t="s">
        <v>974</v>
      </c>
      <c r="K51" s="136" t="s">
        <v>975</v>
      </c>
      <c r="L51" s="136" t="s">
        <v>976</v>
      </c>
      <c r="M51" s="136" t="s">
        <v>977</v>
      </c>
      <c r="N51" s="136">
        <v>10427301</v>
      </c>
      <c r="O51" s="136">
        <v>10374822</v>
      </c>
    </row>
    <row r="52" spans="1:15" ht="12.75">
      <c r="A52" s="137">
        <v>51</v>
      </c>
      <c r="B52" s="137" t="s">
        <v>1240</v>
      </c>
      <c r="C52" s="135" t="s">
        <v>702</v>
      </c>
      <c r="D52" s="136" t="s">
        <v>1187</v>
      </c>
      <c r="E52" s="136" t="s">
        <v>1188</v>
      </c>
      <c r="F52" s="136" t="s">
        <v>1189</v>
      </c>
      <c r="G52" s="136" t="s">
        <v>1190</v>
      </c>
      <c r="H52" s="136" t="s">
        <v>1191</v>
      </c>
      <c r="I52" s="136" t="s">
        <v>1192</v>
      </c>
      <c r="J52" s="136" t="s">
        <v>631</v>
      </c>
      <c r="K52" s="136" t="s">
        <v>1193</v>
      </c>
      <c r="L52" s="136" t="s">
        <v>1194</v>
      </c>
      <c r="M52" s="136" t="s">
        <v>1195</v>
      </c>
      <c r="N52" s="136">
        <v>32520</v>
      </c>
      <c r="O52" s="136">
        <v>32789</v>
      </c>
    </row>
    <row r="53" spans="1:15" ht="12.75">
      <c r="A53" s="137">
        <v>14</v>
      </c>
      <c r="B53" s="137" t="s">
        <v>1240</v>
      </c>
      <c r="C53" s="135" t="s">
        <v>552</v>
      </c>
      <c r="D53" s="136" t="s">
        <v>828</v>
      </c>
      <c r="E53" s="136" t="s">
        <v>829</v>
      </c>
      <c r="F53" s="136" t="s">
        <v>830</v>
      </c>
      <c r="G53" s="136" t="s">
        <v>831</v>
      </c>
      <c r="H53" s="136" t="s">
        <v>832</v>
      </c>
      <c r="I53" s="136" t="s">
        <v>833</v>
      </c>
      <c r="J53" s="136" t="s">
        <v>834</v>
      </c>
      <c r="K53" s="136" t="s">
        <v>835</v>
      </c>
      <c r="L53" s="136" t="s">
        <v>836</v>
      </c>
      <c r="M53" s="136" t="s">
        <v>837</v>
      </c>
      <c r="N53" s="136">
        <v>46512199</v>
      </c>
      <c r="O53" s="136">
        <v>46439864</v>
      </c>
    </row>
    <row r="54" spans="1:15" ht="12.75">
      <c r="A54" s="137">
        <v>33</v>
      </c>
      <c r="B54" s="137" t="s">
        <v>1240</v>
      </c>
      <c r="C54" s="135" t="s">
        <v>569</v>
      </c>
      <c r="D54" s="136" t="s">
        <v>1018</v>
      </c>
      <c r="E54" s="136" t="s">
        <v>1019</v>
      </c>
      <c r="F54" s="136" t="s">
        <v>1020</v>
      </c>
      <c r="G54" s="136" t="s">
        <v>1021</v>
      </c>
      <c r="H54" s="136" t="s">
        <v>1022</v>
      </c>
      <c r="I54" s="136" t="s">
        <v>1023</v>
      </c>
      <c r="J54" s="136" t="s">
        <v>1024</v>
      </c>
      <c r="K54" s="136" t="s">
        <v>1025</v>
      </c>
      <c r="L54" s="136" t="s">
        <v>1026</v>
      </c>
      <c r="M54" s="136" t="s">
        <v>1027</v>
      </c>
      <c r="N54" s="136">
        <v>9644864</v>
      </c>
      <c r="O54" s="136">
        <v>9747355</v>
      </c>
    </row>
    <row r="55" spans="1:15" ht="12.75">
      <c r="A55" s="137">
        <v>38</v>
      </c>
      <c r="B55" s="137" t="s">
        <v>1240</v>
      </c>
      <c r="C55" s="135" t="s">
        <v>574</v>
      </c>
      <c r="D55" s="136" t="s">
        <v>1068</v>
      </c>
      <c r="E55" s="136" t="s">
        <v>1069</v>
      </c>
      <c r="F55" s="136" t="s">
        <v>1070</v>
      </c>
      <c r="G55" s="136" t="s">
        <v>1071</v>
      </c>
      <c r="H55" s="136" t="s">
        <v>1072</v>
      </c>
      <c r="I55" s="136" t="s">
        <v>1073</v>
      </c>
      <c r="J55" s="136" t="s">
        <v>1074</v>
      </c>
      <c r="K55" s="136" t="s">
        <v>1075</v>
      </c>
      <c r="L55" s="136" t="s">
        <v>1076</v>
      </c>
      <c r="M55" s="136" t="s">
        <v>1077</v>
      </c>
      <c r="N55" s="136">
        <v>8139631</v>
      </c>
      <c r="O55" s="136">
        <v>8236573</v>
      </c>
    </row>
    <row r="56" spans="1:15" ht="12.75">
      <c r="A56" s="137">
        <v>34</v>
      </c>
      <c r="B56" s="137" t="s">
        <v>1240</v>
      </c>
      <c r="C56" s="135" t="s">
        <v>570</v>
      </c>
      <c r="D56" s="136" t="s">
        <v>1028</v>
      </c>
      <c r="E56" s="136" t="s">
        <v>1029</v>
      </c>
      <c r="F56" s="136" t="s">
        <v>1030</v>
      </c>
      <c r="G56" s="136" t="s">
        <v>1031</v>
      </c>
      <c r="H56" s="136" t="s">
        <v>1032</v>
      </c>
      <c r="I56" s="136" t="s">
        <v>1033</v>
      </c>
      <c r="J56" s="136" t="s">
        <v>1034</v>
      </c>
      <c r="K56" s="136" t="s">
        <v>1035</v>
      </c>
      <c r="L56" s="136" t="s">
        <v>1036</v>
      </c>
      <c r="M56" s="136" t="s">
        <v>1037</v>
      </c>
      <c r="N56" s="136">
        <v>64351155</v>
      </c>
      <c r="O56" s="136">
        <v>64767115</v>
      </c>
    </row>
  </sheetData>
  <autoFilter ref="A1:O56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7" sqref="S7"/>
    </sheetView>
  </sheetViews>
  <sheetFormatPr defaultColWidth="9.140625" defaultRowHeight="12.75"/>
  <cols>
    <col min="1" max="16384" width="9.140625" style="159" customWidth="1"/>
  </cols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Y71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U1"/>
    </sheetView>
  </sheetViews>
  <sheetFormatPr defaultColWidth="9.140625" defaultRowHeight="12.75" outlineLevelRow="3" outlineLevelCol="1"/>
  <cols>
    <col min="1" max="1" width="5.8515625" style="4" customWidth="1"/>
    <col min="2" max="2" width="25.7109375" style="4" customWidth="1"/>
    <col min="3" max="4" width="8.7109375" style="4" hidden="1" customWidth="1" outlineLevel="1"/>
    <col min="5" max="5" width="9.7109375" style="4" customWidth="1" collapsed="1"/>
    <col min="6" max="9" width="9.00390625" style="4" hidden="1" customWidth="1" outlineLevel="1"/>
    <col min="10" max="10" width="9.140625" style="4" customWidth="1" collapsed="1"/>
    <col min="11" max="11" width="0" style="4" hidden="1" customWidth="1" outlineLevel="1"/>
    <col min="12" max="14" width="9.00390625" style="4" hidden="1" customWidth="1" outlineLevel="1"/>
    <col min="15" max="15" width="9.28125" style="4" customWidth="1" collapsed="1"/>
    <col min="16" max="16" width="9.28125" style="4" hidden="1" customWidth="1" outlineLevel="1"/>
    <col min="17" max="17" width="9.421875" style="4" hidden="1" customWidth="1" outlineLevel="1"/>
    <col min="18" max="19" width="9.57421875" style="4" hidden="1" customWidth="1" outlineLevel="1"/>
    <col min="20" max="20" width="9.140625" style="4" customWidth="1" collapsed="1"/>
    <col min="21" max="21" width="7.421875" style="4" customWidth="1"/>
    <col min="22" max="16384" width="9.57421875" style="4" customWidth="1"/>
  </cols>
  <sheetData>
    <row r="1" spans="1:21" ht="12.75">
      <c r="A1" s="161" t="s">
        <v>1333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</row>
    <row r="2" spans="1:21" ht="12">
      <c r="A2" s="9"/>
      <c r="B2" s="101">
        <v>41640</v>
      </c>
      <c r="C2" s="42" t="s">
        <v>1313</v>
      </c>
      <c r="D2" s="42" t="s">
        <v>1314</v>
      </c>
      <c r="E2" s="42" t="s">
        <v>535</v>
      </c>
      <c r="F2" s="43" t="s">
        <v>536</v>
      </c>
      <c r="G2" s="43" t="s">
        <v>537</v>
      </c>
      <c r="H2" s="43" t="s">
        <v>538</v>
      </c>
      <c r="I2" s="43" t="s">
        <v>539</v>
      </c>
      <c r="J2" s="42" t="s">
        <v>540</v>
      </c>
      <c r="K2" s="43" t="s">
        <v>541</v>
      </c>
      <c r="L2" s="43" t="s">
        <v>542</v>
      </c>
      <c r="M2" s="43" t="s">
        <v>543</v>
      </c>
      <c r="N2" s="43" t="s">
        <v>544</v>
      </c>
      <c r="O2" s="42" t="s">
        <v>578</v>
      </c>
      <c r="P2" s="43" t="s">
        <v>611</v>
      </c>
      <c r="Q2" s="42" t="s">
        <v>615</v>
      </c>
      <c r="R2" s="149" t="s">
        <v>616</v>
      </c>
      <c r="S2" s="43" t="s">
        <v>623</v>
      </c>
      <c r="T2" s="42" t="s">
        <v>1317</v>
      </c>
      <c r="U2" s="42" t="s">
        <v>1315</v>
      </c>
    </row>
    <row r="3" spans="1:21" ht="12" collapsed="1">
      <c r="A3" s="19" t="s">
        <v>584</v>
      </c>
      <c r="B3" s="10"/>
      <c r="C3" s="157"/>
      <c r="D3" s="157"/>
      <c r="E3" s="92"/>
      <c r="F3" s="95"/>
      <c r="G3" s="95"/>
      <c r="H3" s="95"/>
      <c r="I3" s="95"/>
      <c r="J3" s="92"/>
      <c r="K3" s="95"/>
      <c r="L3" s="95"/>
      <c r="M3" s="95"/>
      <c r="N3" s="95"/>
      <c r="O3" s="92"/>
      <c r="P3" s="102"/>
      <c r="Q3" s="114"/>
      <c r="R3" s="102"/>
      <c r="S3" s="92"/>
      <c r="T3" s="115"/>
      <c r="U3" s="115"/>
    </row>
    <row r="4" spans="1:21" ht="12" customHeight="1" hidden="1" outlineLevel="1" collapsed="1">
      <c r="A4" s="19" t="s">
        <v>591</v>
      </c>
      <c r="B4" s="20"/>
      <c r="C4" s="22"/>
      <c r="D4" s="22"/>
      <c r="E4" s="22"/>
      <c r="F4" s="20"/>
      <c r="G4" s="20"/>
      <c r="H4" s="20"/>
      <c r="I4" s="20"/>
      <c r="J4" s="22"/>
      <c r="K4" s="20"/>
      <c r="L4" s="20"/>
      <c r="M4" s="20"/>
      <c r="N4" s="20"/>
      <c r="O4" s="22"/>
      <c r="P4" s="20"/>
      <c r="Q4" s="22"/>
      <c r="R4" s="20"/>
      <c r="S4" s="22"/>
      <c r="T4" s="21"/>
      <c r="U4" s="21"/>
    </row>
    <row r="5" spans="1:21" ht="12" customHeight="1" hidden="1" outlineLevel="2" collapsed="1">
      <c r="A5" s="19" t="s">
        <v>587</v>
      </c>
      <c r="B5" s="20"/>
      <c r="C5" s="22"/>
      <c r="D5" s="22"/>
      <c r="E5" s="22"/>
      <c r="F5" s="20"/>
      <c r="G5" s="20"/>
      <c r="H5" s="20"/>
      <c r="I5" s="20"/>
      <c r="J5" s="22"/>
      <c r="K5" s="20"/>
      <c r="L5" s="20"/>
      <c r="M5" s="20"/>
      <c r="N5" s="20"/>
      <c r="O5" s="22"/>
      <c r="P5" s="20"/>
      <c r="Q5" s="22"/>
      <c r="R5" s="20"/>
      <c r="S5" s="22"/>
      <c r="T5" s="21"/>
      <c r="U5" s="21"/>
    </row>
    <row r="6" spans="1:21" ht="12" customHeight="1" hidden="1" outlineLevel="3">
      <c r="A6" s="15"/>
      <c r="B6" s="5" t="s">
        <v>562</v>
      </c>
      <c r="C6" s="28"/>
      <c r="D6" s="28"/>
      <c r="E6" s="48">
        <v>8002186</v>
      </c>
      <c r="F6" s="49">
        <v>8020946</v>
      </c>
      <c r="G6" s="49">
        <v>8063640</v>
      </c>
      <c r="H6" s="49">
        <v>8100273</v>
      </c>
      <c r="I6" s="49">
        <v>8142573</v>
      </c>
      <c r="J6" s="48">
        <v>8201359</v>
      </c>
      <c r="K6" s="49">
        <v>8254298</v>
      </c>
      <c r="L6" s="49">
        <v>8282984</v>
      </c>
      <c r="M6" s="49">
        <v>8318592</v>
      </c>
      <c r="N6" s="49">
        <v>8355260</v>
      </c>
      <c r="O6" s="48">
        <v>8375290</v>
      </c>
      <c r="P6" s="49">
        <v>8404252</v>
      </c>
      <c r="Q6" s="48">
        <v>8408121</v>
      </c>
      <c r="R6" s="49">
        <v>8451860</v>
      </c>
      <c r="S6" s="48">
        <v>8506889</v>
      </c>
      <c r="T6" s="116">
        <v>8584926</v>
      </c>
      <c r="U6" s="116"/>
    </row>
    <row r="7" spans="1:21" ht="12" customHeight="1" hidden="1" outlineLevel="3">
      <c r="A7" s="15"/>
      <c r="B7" s="5" t="s">
        <v>545</v>
      </c>
      <c r="C7" s="28"/>
      <c r="D7" s="28"/>
      <c r="E7" s="50">
        <v>10239085</v>
      </c>
      <c r="F7" s="51">
        <v>10263414</v>
      </c>
      <c r="G7" s="52">
        <v>10309725</v>
      </c>
      <c r="H7" s="52">
        <v>10355844</v>
      </c>
      <c r="I7" s="52">
        <v>10396421</v>
      </c>
      <c r="J7" s="50">
        <v>10445852</v>
      </c>
      <c r="K7" s="52">
        <v>10511382</v>
      </c>
      <c r="L7" s="52">
        <v>10584534</v>
      </c>
      <c r="M7" s="52">
        <v>10666866</v>
      </c>
      <c r="N7" s="52">
        <v>10753080</v>
      </c>
      <c r="O7" s="50">
        <v>10839905</v>
      </c>
      <c r="P7" s="52">
        <v>10918405</v>
      </c>
      <c r="Q7" s="50">
        <v>11094850</v>
      </c>
      <c r="R7" s="52">
        <v>11161642</v>
      </c>
      <c r="S7" s="50">
        <v>11203992</v>
      </c>
      <c r="T7" s="117">
        <v>11258434</v>
      </c>
      <c r="U7" s="117"/>
    </row>
    <row r="8" spans="1:21" ht="12" customHeight="1" hidden="1" outlineLevel="3">
      <c r="A8" s="15"/>
      <c r="B8" s="5" t="s">
        <v>555</v>
      </c>
      <c r="C8" s="28"/>
      <c r="D8" s="28"/>
      <c r="E8" s="50">
        <v>690497</v>
      </c>
      <c r="F8" s="54">
        <v>697549</v>
      </c>
      <c r="G8" s="52">
        <v>705539</v>
      </c>
      <c r="H8" s="52">
        <v>715137</v>
      </c>
      <c r="I8" s="52">
        <v>730367</v>
      </c>
      <c r="J8" s="50">
        <v>749175</v>
      </c>
      <c r="K8" s="52">
        <v>766414</v>
      </c>
      <c r="L8" s="52">
        <v>778684</v>
      </c>
      <c r="M8" s="52">
        <v>789269</v>
      </c>
      <c r="N8" s="52">
        <v>796875</v>
      </c>
      <c r="O8" s="50">
        <v>803147</v>
      </c>
      <c r="P8" s="52">
        <v>804435</v>
      </c>
      <c r="Q8" s="50">
        <v>862011</v>
      </c>
      <c r="R8" s="52">
        <v>865878</v>
      </c>
      <c r="S8" s="50">
        <v>858000</v>
      </c>
      <c r="T8" s="117">
        <v>847008</v>
      </c>
      <c r="U8" s="117"/>
    </row>
    <row r="9" spans="1:21" ht="12" customHeight="1" hidden="1" outlineLevel="3">
      <c r="A9" s="15"/>
      <c r="B9" s="5" t="s">
        <v>548</v>
      </c>
      <c r="C9" s="28"/>
      <c r="D9" s="28"/>
      <c r="E9" s="50">
        <v>5330020</v>
      </c>
      <c r="F9" s="52">
        <v>5349212</v>
      </c>
      <c r="G9" s="52">
        <v>5368354</v>
      </c>
      <c r="H9" s="52">
        <v>5383507</v>
      </c>
      <c r="I9" s="52">
        <v>5397640</v>
      </c>
      <c r="J9" s="50">
        <v>5411405</v>
      </c>
      <c r="K9" s="52">
        <v>5427459</v>
      </c>
      <c r="L9" s="52">
        <v>5447084</v>
      </c>
      <c r="M9" s="52">
        <v>5475791</v>
      </c>
      <c r="N9" s="52">
        <v>5511451</v>
      </c>
      <c r="O9" s="50">
        <v>5529449</v>
      </c>
      <c r="P9" s="52">
        <v>5560628</v>
      </c>
      <c r="Q9" s="50">
        <v>5580516</v>
      </c>
      <c r="R9" s="52">
        <v>5602628</v>
      </c>
      <c r="S9" s="50">
        <v>5617345</v>
      </c>
      <c r="T9" s="117">
        <v>5659715</v>
      </c>
      <c r="U9" s="117"/>
    </row>
    <row r="10" spans="1:21" ht="12" customHeight="1" hidden="1" outlineLevel="3">
      <c r="A10" s="15"/>
      <c r="B10" s="5" t="s">
        <v>568</v>
      </c>
      <c r="C10" s="28"/>
      <c r="D10" s="28"/>
      <c r="E10" s="50">
        <v>5171302</v>
      </c>
      <c r="F10" s="52">
        <v>5181115</v>
      </c>
      <c r="G10" s="52">
        <v>5194901</v>
      </c>
      <c r="H10" s="52">
        <v>5206295</v>
      </c>
      <c r="I10" s="52">
        <v>5219732</v>
      </c>
      <c r="J10" s="50">
        <v>5236611</v>
      </c>
      <c r="K10" s="52">
        <v>5255580</v>
      </c>
      <c r="L10" s="52">
        <v>5276955</v>
      </c>
      <c r="M10" s="52">
        <v>5300484</v>
      </c>
      <c r="N10" s="52">
        <v>5326314</v>
      </c>
      <c r="O10" s="50">
        <v>5351427</v>
      </c>
      <c r="P10" s="52">
        <v>5375276</v>
      </c>
      <c r="Q10" s="50">
        <v>5401267</v>
      </c>
      <c r="R10" s="52">
        <v>5426674</v>
      </c>
      <c r="S10" s="50">
        <v>5451270</v>
      </c>
      <c r="T10" s="117">
        <v>5471753</v>
      </c>
      <c r="U10" s="117"/>
    </row>
    <row r="11" spans="1:21" ht="12" customHeight="1" hidden="1" outlineLevel="3">
      <c r="A11" s="15"/>
      <c r="B11" s="5" t="s">
        <v>553</v>
      </c>
      <c r="C11" s="28"/>
      <c r="D11" s="28"/>
      <c r="E11" s="50">
        <v>60545022</v>
      </c>
      <c r="F11" s="52">
        <v>60979315</v>
      </c>
      <c r="G11" s="52">
        <v>61424036</v>
      </c>
      <c r="H11" s="52">
        <v>61864088</v>
      </c>
      <c r="I11" s="52">
        <v>62292241</v>
      </c>
      <c r="J11" s="50">
        <v>62772870</v>
      </c>
      <c r="K11" s="52">
        <v>63229635</v>
      </c>
      <c r="L11" s="52">
        <v>63645065</v>
      </c>
      <c r="M11" s="52">
        <v>64007290</v>
      </c>
      <c r="N11" s="52">
        <v>64369147</v>
      </c>
      <c r="O11" s="50">
        <v>64716310</v>
      </c>
      <c r="P11" s="52">
        <v>65075310</v>
      </c>
      <c r="Q11" s="50">
        <v>65287861</v>
      </c>
      <c r="R11" s="52">
        <v>65578819</v>
      </c>
      <c r="S11" s="50">
        <v>65835579</v>
      </c>
      <c r="T11" s="117">
        <v>66352469</v>
      </c>
      <c r="U11" s="117"/>
    </row>
    <row r="12" spans="1:21" ht="12" customHeight="1" hidden="1" outlineLevel="3">
      <c r="A12" s="15"/>
      <c r="B12" s="5" t="s">
        <v>580</v>
      </c>
      <c r="C12" s="28"/>
      <c r="D12" s="28"/>
      <c r="E12" s="50">
        <v>82163475</v>
      </c>
      <c r="F12" s="52">
        <v>82259540</v>
      </c>
      <c r="G12" s="56">
        <v>82440309</v>
      </c>
      <c r="H12" s="52">
        <v>82536680</v>
      </c>
      <c r="I12" s="52">
        <v>82531671</v>
      </c>
      <c r="J12" s="50">
        <v>82500849</v>
      </c>
      <c r="K12" s="52">
        <v>82437995</v>
      </c>
      <c r="L12" s="52">
        <v>82314906</v>
      </c>
      <c r="M12" s="52">
        <v>82217837</v>
      </c>
      <c r="N12" s="52">
        <v>82002356</v>
      </c>
      <c r="O12" s="50">
        <v>81802257</v>
      </c>
      <c r="P12" s="52">
        <v>81751602</v>
      </c>
      <c r="Q12" s="50">
        <v>80327900</v>
      </c>
      <c r="R12" s="52">
        <v>80523746</v>
      </c>
      <c r="S12" s="50">
        <v>80767463</v>
      </c>
      <c r="T12" s="117">
        <v>81174000</v>
      </c>
      <c r="U12" s="117"/>
    </row>
    <row r="13" spans="1:21" ht="12" customHeight="1" hidden="1" outlineLevel="3">
      <c r="A13" s="15"/>
      <c r="B13" s="5" t="s">
        <v>551</v>
      </c>
      <c r="C13" s="28"/>
      <c r="D13" s="28"/>
      <c r="E13" s="50">
        <v>10903757</v>
      </c>
      <c r="F13" s="60">
        <v>10931206</v>
      </c>
      <c r="G13" s="61">
        <v>10968708</v>
      </c>
      <c r="H13" s="52">
        <v>11006377</v>
      </c>
      <c r="I13" s="52">
        <v>11040650</v>
      </c>
      <c r="J13" s="50">
        <v>11082751</v>
      </c>
      <c r="K13" s="52">
        <v>11125179</v>
      </c>
      <c r="L13" s="52">
        <v>11171740</v>
      </c>
      <c r="M13" s="52">
        <v>11213785</v>
      </c>
      <c r="N13" s="52">
        <v>11260402</v>
      </c>
      <c r="O13" s="50">
        <v>11305118</v>
      </c>
      <c r="P13" s="52">
        <v>11329618</v>
      </c>
      <c r="Q13" s="50">
        <v>11123034</v>
      </c>
      <c r="R13" s="52">
        <v>11062508</v>
      </c>
      <c r="S13" s="50">
        <v>10926807</v>
      </c>
      <c r="T13" s="117">
        <v>10812467</v>
      </c>
      <c r="U13" s="117"/>
    </row>
    <row r="14" spans="1:21" ht="12" customHeight="1" hidden="1" outlineLevel="3">
      <c r="A14" s="15"/>
      <c r="B14" s="5" t="s">
        <v>571</v>
      </c>
      <c r="C14" s="28"/>
      <c r="D14" s="28"/>
      <c r="E14" s="50">
        <v>279049</v>
      </c>
      <c r="F14" s="52">
        <v>283361</v>
      </c>
      <c r="G14" s="52">
        <v>286575</v>
      </c>
      <c r="H14" s="54">
        <v>288471</v>
      </c>
      <c r="I14" s="54">
        <v>290570</v>
      </c>
      <c r="J14" s="55">
        <v>293577</v>
      </c>
      <c r="K14" s="54">
        <v>299891</v>
      </c>
      <c r="L14" s="52">
        <v>307672</v>
      </c>
      <c r="M14" s="54">
        <v>315459</v>
      </c>
      <c r="N14" s="54">
        <v>319368</v>
      </c>
      <c r="O14" s="55">
        <v>317630</v>
      </c>
      <c r="P14" s="54">
        <v>318452</v>
      </c>
      <c r="Q14" s="55">
        <v>319575</v>
      </c>
      <c r="R14" s="54">
        <v>321857</v>
      </c>
      <c r="S14" s="55">
        <v>325671</v>
      </c>
      <c r="T14" s="118">
        <v>329100</v>
      </c>
      <c r="U14" s="118"/>
    </row>
    <row r="15" spans="1:21" ht="12" customHeight="1" hidden="1" outlineLevel="3">
      <c r="A15" s="15"/>
      <c r="B15" s="5" t="s">
        <v>550</v>
      </c>
      <c r="C15" s="28"/>
      <c r="D15" s="28"/>
      <c r="E15" s="50">
        <v>3777565</v>
      </c>
      <c r="F15" s="52">
        <v>3832783</v>
      </c>
      <c r="G15" s="54">
        <v>3899702</v>
      </c>
      <c r="H15" s="52">
        <v>3964191</v>
      </c>
      <c r="I15" s="52">
        <v>4028851</v>
      </c>
      <c r="J15" s="50">
        <v>4111672</v>
      </c>
      <c r="K15" s="52">
        <v>4208156</v>
      </c>
      <c r="L15" s="52">
        <v>4312526</v>
      </c>
      <c r="M15" s="52">
        <v>4401335</v>
      </c>
      <c r="N15" s="52">
        <v>4450030</v>
      </c>
      <c r="O15" s="50">
        <v>4467854</v>
      </c>
      <c r="P15" s="52">
        <v>4480176</v>
      </c>
      <c r="Q15" s="50">
        <v>4582707</v>
      </c>
      <c r="R15" s="52">
        <v>4591087</v>
      </c>
      <c r="S15" s="50">
        <v>4605501</v>
      </c>
      <c r="T15" s="117">
        <v>4625885</v>
      </c>
      <c r="U15" s="117"/>
    </row>
    <row r="16" spans="1:21" ht="12" customHeight="1" hidden="1" outlineLevel="3">
      <c r="A16" s="15"/>
      <c r="B16" s="5" t="s">
        <v>554</v>
      </c>
      <c r="C16" s="28"/>
      <c r="D16" s="28"/>
      <c r="E16" s="50">
        <v>56923524</v>
      </c>
      <c r="F16" s="52">
        <v>56960692</v>
      </c>
      <c r="G16" s="52">
        <v>56987507</v>
      </c>
      <c r="H16" s="52">
        <v>57130506</v>
      </c>
      <c r="I16" s="52">
        <v>57495900</v>
      </c>
      <c r="J16" s="50">
        <v>57874753</v>
      </c>
      <c r="K16" s="52">
        <v>58064214</v>
      </c>
      <c r="L16" s="52">
        <v>58223744</v>
      </c>
      <c r="M16" s="52">
        <v>58652875</v>
      </c>
      <c r="N16" s="52">
        <v>59000586</v>
      </c>
      <c r="O16" s="50">
        <v>59190143</v>
      </c>
      <c r="P16" s="52">
        <v>59364690</v>
      </c>
      <c r="Q16" s="50">
        <v>59394207</v>
      </c>
      <c r="R16" s="52">
        <v>59685227</v>
      </c>
      <c r="S16" s="50">
        <v>60782668</v>
      </c>
      <c r="T16" s="117">
        <v>60795612</v>
      </c>
      <c r="U16" s="117"/>
    </row>
    <row r="17" spans="1:21" ht="12" customHeight="1" hidden="1" outlineLevel="3">
      <c r="A17" s="15"/>
      <c r="B17" s="5" t="s">
        <v>572</v>
      </c>
      <c r="C17" s="28"/>
      <c r="D17" s="28"/>
      <c r="E17" s="50">
        <v>32426</v>
      </c>
      <c r="F17" s="60">
        <v>32863</v>
      </c>
      <c r="G17" s="54">
        <v>33525</v>
      </c>
      <c r="H17" s="54">
        <v>33863</v>
      </c>
      <c r="I17" s="54">
        <v>34294</v>
      </c>
      <c r="J17" s="55">
        <v>34600</v>
      </c>
      <c r="K17" s="54">
        <v>34905</v>
      </c>
      <c r="L17" s="54">
        <v>35168</v>
      </c>
      <c r="M17" s="54">
        <v>35356</v>
      </c>
      <c r="N17" s="54">
        <v>35589</v>
      </c>
      <c r="O17" s="55">
        <v>35894</v>
      </c>
      <c r="P17" s="54">
        <v>36152</v>
      </c>
      <c r="Q17" s="55">
        <v>36475</v>
      </c>
      <c r="R17" s="54">
        <v>36838</v>
      </c>
      <c r="S17" s="55">
        <v>37129</v>
      </c>
      <c r="T17" s="118">
        <v>37369</v>
      </c>
      <c r="U17" s="118"/>
    </row>
    <row r="18" spans="1:21" ht="12" customHeight="1" hidden="1" outlineLevel="3">
      <c r="A18" s="15"/>
      <c r="B18" s="5" t="s">
        <v>558</v>
      </c>
      <c r="C18" s="28"/>
      <c r="D18" s="28"/>
      <c r="E18" s="50">
        <v>433600</v>
      </c>
      <c r="F18" s="52">
        <v>439000</v>
      </c>
      <c r="G18" s="52">
        <v>444050</v>
      </c>
      <c r="H18" s="52">
        <v>448300</v>
      </c>
      <c r="I18" s="52">
        <v>454960</v>
      </c>
      <c r="J18" s="50">
        <v>461230</v>
      </c>
      <c r="K18" s="52">
        <v>469086</v>
      </c>
      <c r="L18" s="52">
        <v>476187</v>
      </c>
      <c r="M18" s="52">
        <v>483799</v>
      </c>
      <c r="N18" s="52">
        <v>493500</v>
      </c>
      <c r="O18" s="50">
        <v>502066</v>
      </c>
      <c r="P18" s="52">
        <v>511840</v>
      </c>
      <c r="Q18" s="50">
        <v>524853</v>
      </c>
      <c r="R18" s="52">
        <v>537039</v>
      </c>
      <c r="S18" s="50">
        <v>549680</v>
      </c>
      <c r="T18" s="117">
        <v>562958</v>
      </c>
      <c r="U18" s="117"/>
    </row>
    <row r="19" spans="1:21" ht="12" customHeight="1" hidden="1" outlineLevel="3">
      <c r="A19" s="15"/>
      <c r="B19" s="5" t="s">
        <v>560</v>
      </c>
      <c r="C19" s="28"/>
      <c r="D19" s="28"/>
      <c r="E19" s="50">
        <v>380201</v>
      </c>
      <c r="F19" s="52">
        <v>391415</v>
      </c>
      <c r="G19" s="52">
        <v>394641</v>
      </c>
      <c r="H19" s="52">
        <v>397296</v>
      </c>
      <c r="I19" s="52">
        <v>399867</v>
      </c>
      <c r="J19" s="50">
        <v>402668</v>
      </c>
      <c r="K19" s="52">
        <v>405006</v>
      </c>
      <c r="L19" s="52">
        <v>407810</v>
      </c>
      <c r="M19" s="52">
        <v>410290</v>
      </c>
      <c r="N19" s="52">
        <v>413609</v>
      </c>
      <c r="O19" s="50">
        <v>414372</v>
      </c>
      <c r="P19" s="52">
        <v>417608</v>
      </c>
      <c r="Q19" s="50">
        <v>417546</v>
      </c>
      <c r="R19" s="52">
        <v>421364</v>
      </c>
      <c r="S19" s="50">
        <v>425384</v>
      </c>
      <c r="T19" s="117">
        <v>429344</v>
      </c>
      <c r="U19" s="117"/>
    </row>
    <row r="20" spans="1:21" ht="12" customHeight="1" hidden="1" outlineLevel="3">
      <c r="A20" s="15"/>
      <c r="B20" s="5" t="s">
        <v>561</v>
      </c>
      <c r="C20" s="28"/>
      <c r="D20" s="28"/>
      <c r="E20" s="50">
        <v>15863950</v>
      </c>
      <c r="F20" s="52">
        <v>15987075</v>
      </c>
      <c r="G20" s="52">
        <v>16105285</v>
      </c>
      <c r="H20" s="52">
        <v>16192572</v>
      </c>
      <c r="I20" s="52">
        <v>16258032</v>
      </c>
      <c r="J20" s="50">
        <v>16305526</v>
      </c>
      <c r="K20" s="52">
        <v>16334210</v>
      </c>
      <c r="L20" s="52">
        <v>16357992</v>
      </c>
      <c r="M20" s="52">
        <v>16405399</v>
      </c>
      <c r="N20" s="52">
        <v>16485787</v>
      </c>
      <c r="O20" s="50">
        <v>16574989</v>
      </c>
      <c r="P20" s="52">
        <v>16654979</v>
      </c>
      <c r="Q20" s="50">
        <v>16730348</v>
      </c>
      <c r="R20" s="52">
        <v>16779575</v>
      </c>
      <c r="S20" s="50">
        <v>16829289</v>
      </c>
      <c r="T20" s="117">
        <v>16900726</v>
      </c>
      <c r="U20" s="117"/>
    </row>
    <row r="21" spans="1:21" ht="12" customHeight="1" hidden="1" outlineLevel="3">
      <c r="A21" s="15"/>
      <c r="B21" s="5" t="s">
        <v>573</v>
      </c>
      <c r="C21" s="28"/>
      <c r="D21" s="28"/>
      <c r="E21" s="50">
        <v>4478497</v>
      </c>
      <c r="F21" s="52">
        <v>4503436</v>
      </c>
      <c r="G21" s="52">
        <v>4524066</v>
      </c>
      <c r="H21" s="52">
        <v>4552252</v>
      </c>
      <c r="I21" s="52">
        <v>4577457</v>
      </c>
      <c r="J21" s="50">
        <v>4606363</v>
      </c>
      <c r="K21" s="52">
        <v>4640219</v>
      </c>
      <c r="L21" s="52">
        <v>4681134</v>
      </c>
      <c r="M21" s="52">
        <v>4737171</v>
      </c>
      <c r="N21" s="52">
        <v>4799252</v>
      </c>
      <c r="O21" s="50">
        <v>4858199</v>
      </c>
      <c r="P21" s="52">
        <v>4920305</v>
      </c>
      <c r="Q21" s="50">
        <v>4985870</v>
      </c>
      <c r="R21" s="52">
        <v>5051275</v>
      </c>
      <c r="S21" s="50">
        <v>5107970</v>
      </c>
      <c r="T21" s="117">
        <v>5165802</v>
      </c>
      <c r="U21" s="117"/>
    </row>
    <row r="22" spans="1:21" ht="12" customHeight="1" hidden="1" outlineLevel="3">
      <c r="A22" s="15"/>
      <c r="B22" s="5" t="s">
        <v>564</v>
      </c>
      <c r="C22" s="28"/>
      <c r="D22" s="28"/>
      <c r="E22" s="50">
        <v>10195014</v>
      </c>
      <c r="F22" s="52">
        <v>10256658</v>
      </c>
      <c r="G22" s="52">
        <v>10329340</v>
      </c>
      <c r="H22" s="52">
        <v>10407465</v>
      </c>
      <c r="I22" s="52">
        <v>10474685</v>
      </c>
      <c r="J22" s="50">
        <v>10529255</v>
      </c>
      <c r="K22" s="52">
        <v>10569592</v>
      </c>
      <c r="L22" s="52">
        <v>10599095</v>
      </c>
      <c r="M22" s="52">
        <v>10617575</v>
      </c>
      <c r="N22" s="52">
        <v>10627250</v>
      </c>
      <c r="O22" s="50">
        <v>10637713</v>
      </c>
      <c r="P22" s="52">
        <v>10636979</v>
      </c>
      <c r="Q22" s="50">
        <v>10542398</v>
      </c>
      <c r="R22" s="52">
        <v>10487289</v>
      </c>
      <c r="S22" s="50">
        <v>10427301</v>
      </c>
      <c r="T22" s="117">
        <v>10374822</v>
      </c>
      <c r="U22" s="117"/>
    </row>
    <row r="23" spans="1:21" ht="12" customHeight="1" hidden="1" outlineLevel="3">
      <c r="A23" s="15"/>
      <c r="B23" s="5" t="s">
        <v>552</v>
      </c>
      <c r="C23" s="28"/>
      <c r="D23" s="28"/>
      <c r="E23" s="50">
        <v>40049708</v>
      </c>
      <c r="F23" s="52">
        <v>40476723</v>
      </c>
      <c r="G23" s="52">
        <v>40964244</v>
      </c>
      <c r="H23" s="52">
        <v>41663702</v>
      </c>
      <c r="I23" s="52">
        <v>42345342</v>
      </c>
      <c r="J23" s="50">
        <v>43038035</v>
      </c>
      <c r="K23" s="52">
        <v>43758250</v>
      </c>
      <c r="L23" s="52">
        <v>44474631</v>
      </c>
      <c r="M23" s="52">
        <v>45283259</v>
      </c>
      <c r="N23" s="52">
        <v>45828172</v>
      </c>
      <c r="O23" s="50">
        <v>45989016</v>
      </c>
      <c r="P23" s="52">
        <v>46152926</v>
      </c>
      <c r="Q23" s="50">
        <v>46818219</v>
      </c>
      <c r="R23" s="52">
        <v>46727890</v>
      </c>
      <c r="S23" s="50">
        <v>46512199</v>
      </c>
      <c r="T23" s="117">
        <v>46439864</v>
      </c>
      <c r="U23" s="117"/>
    </row>
    <row r="24" spans="1:21" ht="12" customHeight="1" hidden="1" outlineLevel="3">
      <c r="A24" s="15"/>
      <c r="B24" s="5" t="s">
        <v>569</v>
      </c>
      <c r="C24" s="28"/>
      <c r="D24" s="28"/>
      <c r="E24" s="50">
        <v>8861426</v>
      </c>
      <c r="F24" s="52">
        <v>8882792</v>
      </c>
      <c r="G24" s="52">
        <v>8909128</v>
      </c>
      <c r="H24" s="52">
        <v>8940788</v>
      </c>
      <c r="I24" s="52">
        <v>8975670</v>
      </c>
      <c r="J24" s="50">
        <v>9011392</v>
      </c>
      <c r="K24" s="52">
        <v>9047752</v>
      </c>
      <c r="L24" s="52">
        <v>9113257</v>
      </c>
      <c r="M24" s="52">
        <v>9182927</v>
      </c>
      <c r="N24" s="52">
        <v>9256347</v>
      </c>
      <c r="O24" s="50">
        <v>9340682</v>
      </c>
      <c r="P24" s="52">
        <v>9415570</v>
      </c>
      <c r="Q24" s="50">
        <v>9482855</v>
      </c>
      <c r="R24" s="52">
        <v>9555893</v>
      </c>
      <c r="S24" s="50">
        <v>9644864</v>
      </c>
      <c r="T24" s="117">
        <v>9747355</v>
      </c>
      <c r="U24" s="117"/>
    </row>
    <row r="25" spans="1:21" ht="12" customHeight="1" hidden="1" outlineLevel="3">
      <c r="A25" s="15"/>
      <c r="B25" s="5" t="s">
        <v>574</v>
      </c>
      <c r="C25" s="28"/>
      <c r="D25" s="28"/>
      <c r="E25" s="50">
        <v>7164444</v>
      </c>
      <c r="F25" s="52">
        <v>7204055</v>
      </c>
      <c r="G25" s="52">
        <v>7255653</v>
      </c>
      <c r="H25" s="52">
        <v>7313853</v>
      </c>
      <c r="I25" s="52">
        <v>7364148</v>
      </c>
      <c r="J25" s="50">
        <v>7415102</v>
      </c>
      <c r="K25" s="52">
        <v>7459128</v>
      </c>
      <c r="L25" s="52">
        <v>7508739</v>
      </c>
      <c r="M25" s="52">
        <v>7593494</v>
      </c>
      <c r="N25" s="52">
        <v>7701856</v>
      </c>
      <c r="O25" s="50">
        <v>7785806</v>
      </c>
      <c r="P25" s="52">
        <v>7866500</v>
      </c>
      <c r="Q25" s="50">
        <v>7954662</v>
      </c>
      <c r="R25" s="52">
        <v>8039060</v>
      </c>
      <c r="S25" s="50">
        <v>8139631</v>
      </c>
      <c r="T25" s="117">
        <v>8236573</v>
      </c>
      <c r="U25" s="117"/>
    </row>
    <row r="26" spans="1:21" ht="12" customHeight="1" hidden="1" outlineLevel="3">
      <c r="A26" s="15"/>
      <c r="B26" s="5" t="s">
        <v>570</v>
      </c>
      <c r="C26" s="28"/>
      <c r="D26" s="28"/>
      <c r="E26" s="50">
        <v>58785246</v>
      </c>
      <c r="F26" s="52">
        <v>58999781</v>
      </c>
      <c r="G26" s="52">
        <v>59216138</v>
      </c>
      <c r="H26" s="52">
        <v>59435480</v>
      </c>
      <c r="I26" s="52">
        <v>59697037</v>
      </c>
      <c r="J26" s="50">
        <v>60038695</v>
      </c>
      <c r="K26" s="52">
        <v>60409918</v>
      </c>
      <c r="L26" s="62">
        <v>60781346</v>
      </c>
      <c r="M26" s="52">
        <v>61191951</v>
      </c>
      <c r="N26" s="52">
        <v>61595091</v>
      </c>
      <c r="O26" s="50">
        <v>62008048</v>
      </c>
      <c r="P26" s="52">
        <v>62435709</v>
      </c>
      <c r="Q26" s="50">
        <v>63495303</v>
      </c>
      <c r="R26" s="52">
        <v>63896071</v>
      </c>
      <c r="S26" s="50">
        <v>64351155</v>
      </c>
      <c r="T26" s="117">
        <v>64767115</v>
      </c>
      <c r="U26" s="117"/>
    </row>
    <row r="27" spans="1:21" ht="12" customHeight="1" hidden="1" outlineLevel="2" collapsed="1">
      <c r="A27" s="19" t="s">
        <v>586</v>
      </c>
      <c r="B27" s="20"/>
      <c r="C27" s="22"/>
      <c r="D27" s="22"/>
      <c r="E27" s="65"/>
      <c r="F27" s="66"/>
      <c r="G27" s="66"/>
      <c r="H27" s="66"/>
      <c r="I27" s="66"/>
      <c r="J27" s="65"/>
      <c r="K27" s="66"/>
      <c r="L27" s="66"/>
      <c r="M27" s="66"/>
      <c r="N27" s="66"/>
      <c r="O27" s="65"/>
      <c r="P27" s="66"/>
      <c r="Q27" s="65"/>
      <c r="R27" s="66"/>
      <c r="S27" s="65"/>
      <c r="T27" s="119"/>
      <c r="U27" s="119"/>
    </row>
    <row r="28" spans="1:21" ht="12" customHeight="1" hidden="1" outlineLevel="3">
      <c r="A28" s="74"/>
      <c r="B28" s="5" t="s">
        <v>622</v>
      </c>
      <c r="C28" s="28"/>
      <c r="D28" s="28"/>
      <c r="E28" s="50"/>
      <c r="F28" s="52"/>
      <c r="G28" s="52">
        <v>3084148</v>
      </c>
      <c r="H28" s="52">
        <v>3102781</v>
      </c>
      <c r="I28" s="52">
        <v>3119548</v>
      </c>
      <c r="J28" s="50">
        <v>3134975</v>
      </c>
      <c r="K28" s="52">
        <v>3149143</v>
      </c>
      <c r="L28" s="52">
        <v>3152625</v>
      </c>
      <c r="M28" s="52">
        <v>3170050</v>
      </c>
      <c r="N28" s="52">
        <v>3184701</v>
      </c>
      <c r="O28" s="50"/>
      <c r="P28" s="52">
        <v>2831741</v>
      </c>
      <c r="Q28" s="50"/>
      <c r="R28" s="52">
        <v>2898782</v>
      </c>
      <c r="S28" s="50">
        <v>2895947</v>
      </c>
      <c r="T28" s="117">
        <v>2893005</v>
      </c>
      <c r="U28" s="117"/>
    </row>
    <row r="29" spans="1:21" ht="12" customHeight="1" hidden="1" outlineLevel="3">
      <c r="A29" s="15"/>
      <c r="B29" s="5" t="s">
        <v>546</v>
      </c>
      <c r="C29" s="28"/>
      <c r="D29" s="28"/>
      <c r="E29" s="50">
        <v>8190876</v>
      </c>
      <c r="F29" s="54">
        <v>8149468</v>
      </c>
      <c r="G29" s="52">
        <v>7891095</v>
      </c>
      <c r="H29" s="52">
        <v>7845841</v>
      </c>
      <c r="I29" s="52">
        <v>7801273</v>
      </c>
      <c r="J29" s="50">
        <v>7761049</v>
      </c>
      <c r="K29" s="52">
        <v>7718750</v>
      </c>
      <c r="L29" s="52">
        <v>7679290</v>
      </c>
      <c r="M29" s="52">
        <v>7640238</v>
      </c>
      <c r="N29" s="52">
        <v>7606551</v>
      </c>
      <c r="O29" s="50">
        <v>7563710</v>
      </c>
      <c r="P29" s="52">
        <v>7504868</v>
      </c>
      <c r="Q29" s="50">
        <v>7327224</v>
      </c>
      <c r="R29" s="52">
        <v>7284552</v>
      </c>
      <c r="S29" s="50">
        <v>7245677</v>
      </c>
      <c r="T29" s="117">
        <v>7202198</v>
      </c>
      <c r="U29" s="117"/>
    </row>
    <row r="30" spans="1:21" ht="12" customHeight="1" hidden="1" outlineLevel="3">
      <c r="A30" s="15"/>
      <c r="B30" s="5" t="s">
        <v>576</v>
      </c>
      <c r="C30" s="28"/>
      <c r="D30" s="28"/>
      <c r="E30" s="50">
        <v>4497735</v>
      </c>
      <c r="F30" s="54">
        <v>4438868</v>
      </c>
      <c r="G30" s="54">
        <v>4444608</v>
      </c>
      <c r="H30" s="52">
        <v>4442744</v>
      </c>
      <c r="I30" s="52">
        <v>4441733</v>
      </c>
      <c r="J30" s="55">
        <v>4443901</v>
      </c>
      <c r="K30" s="52">
        <v>4442884</v>
      </c>
      <c r="L30" s="52">
        <v>4441238</v>
      </c>
      <c r="M30" s="52">
        <v>4436401</v>
      </c>
      <c r="N30" s="52">
        <v>4435056</v>
      </c>
      <c r="O30" s="55">
        <v>4425747</v>
      </c>
      <c r="P30" s="52">
        <v>4289857</v>
      </c>
      <c r="Q30" s="50">
        <v>4275984</v>
      </c>
      <c r="R30" s="52">
        <v>4262140</v>
      </c>
      <c r="S30" s="50">
        <v>4246809</v>
      </c>
      <c r="T30" s="117">
        <v>4225316</v>
      </c>
      <c r="U30" s="117"/>
    </row>
    <row r="31" spans="1:21" ht="12" customHeight="1" hidden="1" outlineLevel="3">
      <c r="A31" s="15"/>
      <c r="B31" s="5" t="s">
        <v>547</v>
      </c>
      <c r="C31" s="28"/>
      <c r="D31" s="28"/>
      <c r="E31" s="50">
        <v>10278098</v>
      </c>
      <c r="F31" s="52">
        <v>10266546</v>
      </c>
      <c r="G31" s="52">
        <v>10206436</v>
      </c>
      <c r="H31" s="52">
        <v>10203269</v>
      </c>
      <c r="I31" s="52">
        <v>10211455</v>
      </c>
      <c r="J31" s="50">
        <v>10220577</v>
      </c>
      <c r="K31" s="52">
        <v>10251079</v>
      </c>
      <c r="L31" s="52">
        <v>10287189</v>
      </c>
      <c r="M31" s="52">
        <v>10381130</v>
      </c>
      <c r="N31" s="52">
        <v>10467542</v>
      </c>
      <c r="O31" s="50">
        <v>10506813</v>
      </c>
      <c r="P31" s="52">
        <v>10532770</v>
      </c>
      <c r="Q31" s="50">
        <v>10505445</v>
      </c>
      <c r="R31" s="52">
        <v>10516125</v>
      </c>
      <c r="S31" s="50">
        <v>10512419</v>
      </c>
      <c r="T31" s="117">
        <v>10538275</v>
      </c>
      <c r="U31" s="117"/>
    </row>
    <row r="32" spans="1:21" ht="12" customHeight="1" hidden="1" outlineLevel="3">
      <c r="A32" s="15"/>
      <c r="B32" s="5" t="s">
        <v>549</v>
      </c>
      <c r="C32" s="28"/>
      <c r="D32" s="28"/>
      <c r="E32" s="50">
        <v>1372071</v>
      </c>
      <c r="F32" s="52">
        <v>1366959</v>
      </c>
      <c r="G32" s="52">
        <v>1361242</v>
      </c>
      <c r="H32" s="52">
        <v>1356045</v>
      </c>
      <c r="I32" s="52">
        <v>1351069</v>
      </c>
      <c r="J32" s="50">
        <v>1347510</v>
      </c>
      <c r="K32" s="52">
        <v>1344684</v>
      </c>
      <c r="L32" s="52">
        <v>1342409</v>
      </c>
      <c r="M32" s="52">
        <v>1340935</v>
      </c>
      <c r="N32" s="52">
        <v>1340415</v>
      </c>
      <c r="O32" s="50">
        <v>1340127</v>
      </c>
      <c r="P32" s="52">
        <v>1340194</v>
      </c>
      <c r="Q32" s="50">
        <v>1325217</v>
      </c>
      <c r="R32" s="52">
        <v>1320174</v>
      </c>
      <c r="S32" s="50">
        <v>1315819</v>
      </c>
      <c r="T32" s="117">
        <v>1313271</v>
      </c>
      <c r="U32" s="117"/>
    </row>
    <row r="33" spans="1:21" ht="12" customHeight="1" hidden="1" outlineLevel="3">
      <c r="A33" s="15"/>
      <c r="B33" s="5" t="s">
        <v>579</v>
      </c>
      <c r="C33" s="28"/>
      <c r="D33" s="28"/>
      <c r="E33" s="50">
        <v>2021578</v>
      </c>
      <c r="F33" s="52">
        <v>2031112</v>
      </c>
      <c r="G33" s="52">
        <v>2038651</v>
      </c>
      <c r="H33" s="54">
        <v>2023654</v>
      </c>
      <c r="I33" s="52">
        <v>2029892</v>
      </c>
      <c r="J33" s="50">
        <v>2035196</v>
      </c>
      <c r="K33" s="52">
        <v>2038514</v>
      </c>
      <c r="L33" s="52">
        <v>2041941</v>
      </c>
      <c r="M33" s="54">
        <v>2045177</v>
      </c>
      <c r="N33" s="52">
        <v>2048619</v>
      </c>
      <c r="O33" s="50">
        <v>2052722</v>
      </c>
      <c r="P33" s="52">
        <v>2057284</v>
      </c>
      <c r="Q33" s="50">
        <v>2059794</v>
      </c>
      <c r="R33" s="54">
        <v>2062294</v>
      </c>
      <c r="S33" s="55">
        <v>2065769</v>
      </c>
      <c r="T33" s="118">
        <v>2069172</v>
      </c>
      <c r="U33" s="118"/>
    </row>
    <row r="34" spans="1:21" ht="12" customHeight="1" hidden="1" outlineLevel="3">
      <c r="A34" s="15"/>
      <c r="B34" s="5" t="s">
        <v>559</v>
      </c>
      <c r="C34" s="28"/>
      <c r="D34" s="28"/>
      <c r="E34" s="50">
        <v>10221644</v>
      </c>
      <c r="F34" s="52">
        <v>10200298</v>
      </c>
      <c r="G34" s="52">
        <v>10174853</v>
      </c>
      <c r="H34" s="52">
        <v>10142362</v>
      </c>
      <c r="I34" s="52">
        <v>10116742</v>
      </c>
      <c r="J34" s="50">
        <v>10097549</v>
      </c>
      <c r="K34" s="52">
        <v>10076581</v>
      </c>
      <c r="L34" s="52">
        <v>10066158</v>
      </c>
      <c r="M34" s="52">
        <v>10045401</v>
      </c>
      <c r="N34" s="52">
        <v>10030975</v>
      </c>
      <c r="O34" s="50">
        <v>10014324</v>
      </c>
      <c r="P34" s="52">
        <v>9986000</v>
      </c>
      <c r="Q34" s="50">
        <v>9931925</v>
      </c>
      <c r="R34" s="52">
        <v>9908798</v>
      </c>
      <c r="S34" s="50">
        <v>9877365</v>
      </c>
      <c r="T34" s="117">
        <v>9849000</v>
      </c>
      <c r="U34" s="117"/>
    </row>
    <row r="35" spans="1:21" ht="12" customHeight="1" hidden="1" outlineLevel="3">
      <c r="A35" s="15"/>
      <c r="B35" s="5" t="s">
        <v>620</v>
      </c>
      <c r="C35" s="28"/>
      <c r="D35" s="28"/>
      <c r="E35" s="50"/>
      <c r="F35" s="52"/>
      <c r="G35" s="52"/>
      <c r="H35" s="54">
        <v>1985000</v>
      </c>
      <c r="I35" s="54">
        <v>2016000</v>
      </c>
      <c r="J35" s="55">
        <v>2041000</v>
      </c>
      <c r="K35" s="54">
        <v>2100000</v>
      </c>
      <c r="L35" s="54">
        <v>2126708</v>
      </c>
      <c r="M35" s="54">
        <v>2153139</v>
      </c>
      <c r="N35" s="54">
        <v>2180686</v>
      </c>
      <c r="O35" s="55">
        <v>2208107</v>
      </c>
      <c r="P35" s="54">
        <v>1794180</v>
      </c>
      <c r="Q35" s="55">
        <v>1798645</v>
      </c>
      <c r="R35" s="54">
        <v>1815606</v>
      </c>
      <c r="S35" s="55">
        <v>1820631</v>
      </c>
      <c r="T35" s="118">
        <v>1804944</v>
      </c>
      <c r="U35" s="118"/>
    </row>
    <row r="36" spans="1:21" ht="12" customHeight="1" hidden="1" outlineLevel="3">
      <c r="A36" s="15"/>
      <c r="B36" s="5" t="s">
        <v>556</v>
      </c>
      <c r="C36" s="28"/>
      <c r="D36" s="28"/>
      <c r="E36" s="50">
        <v>2381715</v>
      </c>
      <c r="F36" s="52">
        <v>2364254</v>
      </c>
      <c r="G36" s="52">
        <v>2345768</v>
      </c>
      <c r="H36" s="56">
        <v>2331480</v>
      </c>
      <c r="I36" s="57">
        <v>2319203</v>
      </c>
      <c r="J36" s="53">
        <v>2306434</v>
      </c>
      <c r="K36" s="51">
        <v>2294590</v>
      </c>
      <c r="L36" s="52">
        <v>2281305</v>
      </c>
      <c r="M36" s="56">
        <v>2270894</v>
      </c>
      <c r="N36" s="57">
        <v>2261294</v>
      </c>
      <c r="O36" s="53">
        <v>2248374</v>
      </c>
      <c r="P36" s="156">
        <v>2229641</v>
      </c>
      <c r="Q36" s="53">
        <v>2044813</v>
      </c>
      <c r="R36" s="156">
        <v>2023825</v>
      </c>
      <c r="S36" s="50">
        <v>2001468</v>
      </c>
      <c r="T36" s="117">
        <v>1986096</v>
      </c>
      <c r="U36" s="117"/>
    </row>
    <row r="37" spans="1:21" ht="12" customHeight="1" hidden="1" outlineLevel="3">
      <c r="A37" s="15"/>
      <c r="B37" s="5" t="s">
        <v>557</v>
      </c>
      <c r="C37" s="28"/>
      <c r="D37" s="28"/>
      <c r="E37" s="50">
        <v>3512074</v>
      </c>
      <c r="F37" s="51">
        <v>3486998</v>
      </c>
      <c r="G37" s="56">
        <v>3475586</v>
      </c>
      <c r="H37" s="56">
        <v>3462553</v>
      </c>
      <c r="I37" s="57">
        <v>3445857</v>
      </c>
      <c r="J37" s="53">
        <v>3425324</v>
      </c>
      <c r="K37" s="51">
        <v>3403284</v>
      </c>
      <c r="L37" s="56">
        <v>3384879</v>
      </c>
      <c r="M37" s="56">
        <v>3366357</v>
      </c>
      <c r="N37" s="57">
        <v>3349872</v>
      </c>
      <c r="O37" s="53">
        <v>3329039</v>
      </c>
      <c r="P37" s="156">
        <v>3244601</v>
      </c>
      <c r="Q37" s="53">
        <v>3003641</v>
      </c>
      <c r="R37" s="156">
        <v>2971905</v>
      </c>
      <c r="S37" s="50">
        <v>2943472</v>
      </c>
      <c r="T37" s="117">
        <v>2921262</v>
      </c>
      <c r="U37" s="117"/>
    </row>
    <row r="38" spans="1:21" ht="12" customHeight="1" hidden="1" outlineLevel="3">
      <c r="A38" s="15"/>
      <c r="B38" s="5" t="s">
        <v>575</v>
      </c>
      <c r="C38" s="28"/>
      <c r="D38" s="28"/>
      <c r="E38" s="50">
        <v>612496</v>
      </c>
      <c r="F38" s="54">
        <v>614791</v>
      </c>
      <c r="G38" s="54">
        <v>617085</v>
      </c>
      <c r="H38" s="54">
        <v>619300</v>
      </c>
      <c r="I38" s="54">
        <v>621258</v>
      </c>
      <c r="J38" s="55">
        <v>622978</v>
      </c>
      <c r="K38" s="54">
        <v>623576</v>
      </c>
      <c r="L38" s="54">
        <v>624896</v>
      </c>
      <c r="M38" s="54">
        <v>627508</v>
      </c>
      <c r="N38" s="54">
        <v>630142</v>
      </c>
      <c r="O38" s="55">
        <v>632922</v>
      </c>
      <c r="P38" s="54">
        <v>619872</v>
      </c>
      <c r="Q38" s="55">
        <v>621240</v>
      </c>
      <c r="R38" s="54">
        <v>622777</v>
      </c>
      <c r="S38" s="55">
        <v>621521</v>
      </c>
      <c r="T38" s="118">
        <v>622099</v>
      </c>
      <c r="U38" s="118"/>
    </row>
    <row r="39" spans="1:21" ht="12" customHeight="1" hidden="1" outlineLevel="3">
      <c r="A39" s="15"/>
      <c r="B39" s="5" t="s">
        <v>563</v>
      </c>
      <c r="C39" s="28"/>
      <c r="D39" s="28"/>
      <c r="E39" s="50">
        <v>38653559</v>
      </c>
      <c r="F39" s="52">
        <v>38253955</v>
      </c>
      <c r="G39" s="52">
        <v>38242197</v>
      </c>
      <c r="H39" s="52">
        <v>38218531</v>
      </c>
      <c r="I39" s="52">
        <v>38190608</v>
      </c>
      <c r="J39" s="50">
        <v>38173835</v>
      </c>
      <c r="K39" s="52">
        <v>38157055</v>
      </c>
      <c r="L39" s="52">
        <v>38125479</v>
      </c>
      <c r="M39" s="52">
        <v>38115641</v>
      </c>
      <c r="N39" s="52">
        <v>38135876</v>
      </c>
      <c r="O39" s="50">
        <v>38167329</v>
      </c>
      <c r="P39" s="52">
        <v>38200037</v>
      </c>
      <c r="Q39" s="50">
        <v>38538447</v>
      </c>
      <c r="R39" s="52">
        <v>38533299</v>
      </c>
      <c r="S39" s="50">
        <v>38017856</v>
      </c>
      <c r="T39" s="117">
        <v>38005614</v>
      </c>
      <c r="U39" s="117"/>
    </row>
    <row r="40" spans="1:21" ht="12" customHeight="1" hidden="1" outlineLevel="3">
      <c r="A40" s="15"/>
      <c r="B40" s="5" t="s">
        <v>565</v>
      </c>
      <c r="C40" s="28"/>
      <c r="D40" s="28"/>
      <c r="E40" s="50">
        <v>22455485</v>
      </c>
      <c r="F40" s="51">
        <v>22430457</v>
      </c>
      <c r="G40" s="56">
        <v>21833483</v>
      </c>
      <c r="H40" s="56">
        <v>21627509</v>
      </c>
      <c r="I40" s="57">
        <v>21521142</v>
      </c>
      <c r="J40" s="53">
        <v>21382354</v>
      </c>
      <c r="K40" s="51">
        <v>21257016</v>
      </c>
      <c r="L40" s="56">
        <v>21130503</v>
      </c>
      <c r="M40" s="56">
        <v>20635460</v>
      </c>
      <c r="N40" s="57">
        <v>20440290</v>
      </c>
      <c r="O40" s="53">
        <v>20294683</v>
      </c>
      <c r="P40" s="156">
        <v>20199059</v>
      </c>
      <c r="Q40" s="53">
        <v>20095996</v>
      </c>
      <c r="R40" s="156">
        <v>20020074</v>
      </c>
      <c r="S40" s="50">
        <v>19947311</v>
      </c>
      <c r="T40" s="117">
        <v>19861408</v>
      </c>
      <c r="U40" s="117"/>
    </row>
    <row r="41" spans="1:21" ht="12" customHeight="1" hidden="1" outlineLevel="3">
      <c r="A41" s="15"/>
      <c r="B41" s="5" t="s">
        <v>621</v>
      </c>
      <c r="C41" s="28"/>
      <c r="D41" s="28"/>
      <c r="E41" s="50"/>
      <c r="F41" s="51"/>
      <c r="G41" s="56">
        <v>7502126</v>
      </c>
      <c r="H41" s="52">
        <v>7490918</v>
      </c>
      <c r="I41" s="52">
        <v>7470263</v>
      </c>
      <c r="J41" s="53">
        <v>7456050</v>
      </c>
      <c r="K41" s="52">
        <v>7425487</v>
      </c>
      <c r="L41" s="52">
        <v>7397651</v>
      </c>
      <c r="M41" s="52">
        <v>7365507</v>
      </c>
      <c r="N41" s="52">
        <v>7334937</v>
      </c>
      <c r="O41" s="53">
        <v>7306677</v>
      </c>
      <c r="P41" s="52">
        <v>7251549</v>
      </c>
      <c r="Q41" s="50">
        <v>7216649</v>
      </c>
      <c r="R41" s="52">
        <v>7181505</v>
      </c>
      <c r="S41" s="50">
        <v>7146759</v>
      </c>
      <c r="T41" s="117">
        <v>7111973</v>
      </c>
      <c r="U41" s="117"/>
    </row>
    <row r="42" spans="1:21" ht="12" customHeight="1" hidden="1" outlineLevel="3">
      <c r="A42" s="15"/>
      <c r="B42" s="5" t="s">
        <v>567</v>
      </c>
      <c r="C42" s="28"/>
      <c r="D42" s="28"/>
      <c r="E42" s="50">
        <v>5398657</v>
      </c>
      <c r="F42" s="51">
        <v>5378783</v>
      </c>
      <c r="G42" s="56">
        <v>5378951</v>
      </c>
      <c r="H42" s="52">
        <v>5379161</v>
      </c>
      <c r="I42" s="52">
        <v>5380053</v>
      </c>
      <c r="J42" s="53">
        <v>5384822</v>
      </c>
      <c r="K42" s="52">
        <v>5389180</v>
      </c>
      <c r="L42" s="52">
        <v>5393637</v>
      </c>
      <c r="M42" s="52">
        <v>5400998</v>
      </c>
      <c r="N42" s="52">
        <v>5412254</v>
      </c>
      <c r="O42" s="53">
        <v>5424925</v>
      </c>
      <c r="P42" s="52">
        <v>5435273</v>
      </c>
      <c r="Q42" s="50">
        <v>5404322</v>
      </c>
      <c r="R42" s="52">
        <v>5410836</v>
      </c>
      <c r="S42" s="50">
        <v>5415949</v>
      </c>
      <c r="T42" s="117">
        <v>5421349</v>
      </c>
      <c r="U42" s="117"/>
    </row>
    <row r="43" spans="1:21" ht="12" customHeight="1" hidden="1" outlineLevel="3">
      <c r="A43" s="15"/>
      <c r="B43" s="5" t="s">
        <v>566</v>
      </c>
      <c r="C43" s="28"/>
      <c r="D43" s="28"/>
      <c r="E43" s="50">
        <v>1987755</v>
      </c>
      <c r="F43" s="52">
        <v>1990094</v>
      </c>
      <c r="G43" s="52">
        <v>1994026</v>
      </c>
      <c r="H43" s="62">
        <v>1995033</v>
      </c>
      <c r="I43" s="52">
        <v>1996433</v>
      </c>
      <c r="J43" s="50">
        <v>1997590</v>
      </c>
      <c r="K43" s="52">
        <v>2003358</v>
      </c>
      <c r="L43" s="52">
        <v>2010377</v>
      </c>
      <c r="M43" s="62">
        <v>2010269</v>
      </c>
      <c r="N43" s="52">
        <v>2032362</v>
      </c>
      <c r="O43" s="50">
        <v>2046976</v>
      </c>
      <c r="P43" s="52">
        <v>2050189</v>
      </c>
      <c r="Q43" s="50">
        <v>2055496</v>
      </c>
      <c r="R43" s="158">
        <v>2058821</v>
      </c>
      <c r="S43" s="50">
        <v>2061085</v>
      </c>
      <c r="T43" s="117">
        <v>2062874</v>
      </c>
      <c r="U43" s="117"/>
    </row>
    <row r="44" spans="1:21" ht="12" customHeight="1" hidden="1" outlineLevel="2" collapsed="1">
      <c r="A44" s="19" t="s">
        <v>588</v>
      </c>
      <c r="B44" s="20"/>
      <c r="C44" s="22"/>
      <c r="D44" s="22"/>
      <c r="E44" s="65"/>
      <c r="F44" s="66"/>
      <c r="G44" s="66"/>
      <c r="H44" s="66"/>
      <c r="I44" s="66"/>
      <c r="J44" s="65"/>
      <c r="K44" s="66"/>
      <c r="L44" s="66"/>
      <c r="M44" s="66"/>
      <c r="N44" s="66"/>
      <c r="O44" s="65"/>
      <c r="P44" s="66"/>
      <c r="Q44" s="65"/>
      <c r="R44" s="66"/>
      <c r="S44" s="65"/>
      <c r="T44" s="119"/>
      <c r="U44" s="119"/>
    </row>
    <row r="45" spans="1:21" ht="12" customHeight="1" hidden="1" outlineLevel="3">
      <c r="A45" s="16"/>
      <c r="B45" s="17" t="s">
        <v>577</v>
      </c>
      <c r="C45" s="29"/>
      <c r="D45" s="29"/>
      <c r="E45" s="58">
        <v>66889425</v>
      </c>
      <c r="F45" s="63">
        <v>67895581</v>
      </c>
      <c r="G45" s="64">
        <v>68838069</v>
      </c>
      <c r="H45" s="59">
        <v>69770026</v>
      </c>
      <c r="I45" s="59">
        <v>70692009</v>
      </c>
      <c r="J45" s="58">
        <v>71610009</v>
      </c>
      <c r="K45" s="59">
        <v>72519974</v>
      </c>
      <c r="L45" s="59">
        <v>69689256</v>
      </c>
      <c r="M45" s="59">
        <v>70586256</v>
      </c>
      <c r="N45" s="59">
        <v>71517100</v>
      </c>
      <c r="O45" s="58">
        <v>72561312</v>
      </c>
      <c r="P45" s="59">
        <v>73722988</v>
      </c>
      <c r="Q45" s="58">
        <v>74724269</v>
      </c>
      <c r="R45" s="59">
        <v>75627384</v>
      </c>
      <c r="S45" s="58">
        <v>76667864</v>
      </c>
      <c r="T45" s="120">
        <v>77695904</v>
      </c>
      <c r="U45" s="120"/>
    </row>
    <row r="46" spans="1:21" ht="12" customHeight="1" hidden="1" outlineLevel="1" collapsed="1">
      <c r="A46" s="19" t="s">
        <v>592</v>
      </c>
      <c r="B46" s="20"/>
      <c r="C46" s="22"/>
      <c r="D46" s="22"/>
      <c r="E46" s="22"/>
      <c r="F46" s="20"/>
      <c r="G46" s="20"/>
      <c r="H46" s="20"/>
      <c r="I46" s="20"/>
      <c r="J46" s="22"/>
      <c r="K46" s="20"/>
      <c r="L46" s="20"/>
      <c r="M46" s="20"/>
      <c r="N46" s="20"/>
      <c r="O46" s="22"/>
      <c r="P46" s="20"/>
      <c r="Q46" s="22"/>
      <c r="R46" s="20"/>
      <c r="S46" s="22"/>
      <c r="T46" s="21"/>
      <c r="U46" s="21"/>
    </row>
    <row r="47" spans="1:21" ht="12" customHeight="1" hidden="1" outlineLevel="2" collapsed="1">
      <c r="A47" s="19" t="s">
        <v>585</v>
      </c>
      <c r="B47" s="20"/>
      <c r="C47" s="22"/>
      <c r="D47" s="22"/>
      <c r="E47" s="46"/>
      <c r="F47" s="47"/>
      <c r="G47" s="47"/>
      <c r="H47" s="47"/>
      <c r="I47" s="47"/>
      <c r="J47" s="46"/>
      <c r="K47" s="47"/>
      <c r="L47" s="47"/>
      <c r="M47" s="47"/>
      <c r="N47" s="47"/>
      <c r="O47" s="46"/>
      <c r="P47" s="47"/>
      <c r="Q47" s="46"/>
      <c r="R47" s="47"/>
      <c r="S47" s="46"/>
      <c r="T47" s="79"/>
      <c r="U47" s="79"/>
    </row>
    <row r="48" spans="1:21" ht="12" customHeight="1" hidden="1" outlineLevel="3">
      <c r="A48" s="15"/>
      <c r="B48" s="5" t="s">
        <v>562</v>
      </c>
      <c r="C48" s="28"/>
      <c r="D48" s="28"/>
      <c r="E48" s="13">
        <f aca="true" t="shared" si="0" ref="E48:O48">F6-E6</f>
        <v>18760</v>
      </c>
      <c r="F48" s="6">
        <f t="shared" si="0"/>
        <v>42694</v>
      </c>
      <c r="G48" s="6">
        <f t="shared" si="0"/>
        <v>36633</v>
      </c>
      <c r="H48" s="6">
        <f t="shared" si="0"/>
        <v>42300</v>
      </c>
      <c r="I48" s="6">
        <f t="shared" si="0"/>
        <v>58786</v>
      </c>
      <c r="J48" s="13">
        <f t="shared" si="0"/>
        <v>52939</v>
      </c>
      <c r="K48" s="6">
        <f t="shared" si="0"/>
        <v>28686</v>
      </c>
      <c r="L48" s="6">
        <f t="shared" si="0"/>
        <v>35608</v>
      </c>
      <c r="M48" s="6">
        <f t="shared" si="0"/>
        <v>36668</v>
      </c>
      <c r="N48" s="6">
        <f t="shared" si="0"/>
        <v>20030</v>
      </c>
      <c r="O48" s="13">
        <f t="shared" si="0"/>
        <v>28962</v>
      </c>
      <c r="P48" s="6">
        <f>Q6-P6</f>
        <v>3869</v>
      </c>
      <c r="Q48" s="13">
        <f aca="true" t="shared" si="1" ref="Q48:Q68">R6-Q6</f>
        <v>43739</v>
      </c>
      <c r="R48" s="6">
        <f aca="true" t="shared" si="2" ref="R48:R68">S6-R6</f>
        <v>55029</v>
      </c>
      <c r="S48" s="13">
        <f aca="true" t="shared" si="3" ref="S48:S68">T6-S6</f>
        <v>78037</v>
      </c>
      <c r="T48" s="104"/>
      <c r="U48" s="104"/>
    </row>
    <row r="49" spans="1:21" ht="12" customHeight="1" hidden="1" outlineLevel="3">
      <c r="A49" s="15"/>
      <c r="B49" s="5" t="s">
        <v>545</v>
      </c>
      <c r="C49" s="28"/>
      <c r="D49" s="28"/>
      <c r="E49" s="13">
        <f aca="true" t="shared" si="4" ref="E49:P49">F7-E7</f>
        <v>24329</v>
      </c>
      <c r="F49" s="6">
        <f t="shared" si="4"/>
        <v>46311</v>
      </c>
      <c r="G49" s="6">
        <f t="shared" si="4"/>
        <v>46119</v>
      </c>
      <c r="H49" s="6">
        <f t="shared" si="4"/>
        <v>40577</v>
      </c>
      <c r="I49" s="6">
        <f t="shared" si="4"/>
        <v>49431</v>
      </c>
      <c r="J49" s="13">
        <f t="shared" si="4"/>
        <v>65530</v>
      </c>
      <c r="K49" s="6">
        <f t="shared" si="4"/>
        <v>73152</v>
      </c>
      <c r="L49" s="6">
        <f t="shared" si="4"/>
        <v>82332</v>
      </c>
      <c r="M49" s="6">
        <f t="shared" si="4"/>
        <v>86214</v>
      </c>
      <c r="N49" s="6">
        <f t="shared" si="4"/>
        <v>86825</v>
      </c>
      <c r="O49" s="13">
        <f t="shared" si="4"/>
        <v>78500</v>
      </c>
      <c r="P49" s="6">
        <f t="shared" si="4"/>
        <v>176445</v>
      </c>
      <c r="Q49" s="13">
        <f t="shared" si="1"/>
        <v>66792</v>
      </c>
      <c r="R49" s="6">
        <f t="shared" si="2"/>
        <v>42350</v>
      </c>
      <c r="S49" s="13">
        <f t="shared" si="3"/>
        <v>54442</v>
      </c>
      <c r="T49" s="104"/>
      <c r="U49" s="104"/>
    </row>
    <row r="50" spans="1:21" ht="12" customHeight="1" hidden="1" outlineLevel="3">
      <c r="A50" s="15"/>
      <c r="B50" s="5" t="s">
        <v>555</v>
      </c>
      <c r="C50" s="28"/>
      <c r="D50" s="28"/>
      <c r="E50" s="13">
        <f aca="true" t="shared" si="5" ref="E50:P50">F8-E8</f>
        <v>7052</v>
      </c>
      <c r="F50" s="6">
        <f t="shared" si="5"/>
        <v>7990</v>
      </c>
      <c r="G50" s="6">
        <f t="shared" si="5"/>
        <v>9598</v>
      </c>
      <c r="H50" s="6">
        <f t="shared" si="5"/>
        <v>15230</v>
      </c>
      <c r="I50" s="6">
        <f t="shared" si="5"/>
        <v>18808</v>
      </c>
      <c r="J50" s="13">
        <f t="shared" si="5"/>
        <v>17239</v>
      </c>
      <c r="K50" s="6">
        <f t="shared" si="5"/>
        <v>12270</v>
      </c>
      <c r="L50" s="6">
        <f t="shared" si="5"/>
        <v>10585</v>
      </c>
      <c r="M50" s="6">
        <f t="shared" si="5"/>
        <v>7606</v>
      </c>
      <c r="N50" s="6">
        <f t="shared" si="5"/>
        <v>6272</v>
      </c>
      <c r="O50" s="13">
        <f t="shared" si="5"/>
        <v>1288</v>
      </c>
      <c r="P50" s="6">
        <f t="shared" si="5"/>
        <v>57576</v>
      </c>
      <c r="Q50" s="13">
        <f t="shared" si="1"/>
        <v>3867</v>
      </c>
      <c r="R50" s="6">
        <f t="shared" si="2"/>
        <v>-7878</v>
      </c>
      <c r="S50" s="13">
        <f t="shared" si="3"/>
        <v>-10992</v>
      </c>
      <c r="T50" s="104"/>
      <c r="U50" s="104"/>
    </row>
    <row r="51" spans="1:21" ht="12" customHeight="1" hidden="1" outlineLevel="3">
      <c r="A51" s="15"/>
      <c r="B51" s="5" t="s">
        <v>548</v>
      </c>
      <c r="C51" s="28"/>
      <c r="D51" s="28"/>
      <c r="E51" s="13">
        <f aca="true" t="shared" si="6" ref="E51:P51">F9-E9</f>
        <v>19192</v>
      </c>
      <c r="F51" s="6">
        <f t="shared" si="6"/>
        <v>19142</v>
      </c>
      <c r="G51" s="6">
        <f t="shared" si="6"/>
        <v>15153</v>
      </c>
      <c r="H51" s="6">
        <f t="shared" si="6"/>
        <v>14133</v>
      </c>
      <c r="I51" s="6">
        <f t="shared" si="6"/>
        <v>13765</v>
      </c>
      <c r="J51" s="13">
        <f t="shared" si="6"/>
        <v>16054</v>
      </c>
      <c r="K51" s="6">
        <f t="shared" si="6"/>
        <v>19625</v>
      </c>
      <c r="L51" s="6">
        <f t="shared" si="6"/>
        <v>28707</v>
      </c>
      <c r="M51" s="6">
        <f t="shared" si="6"/>
        <v>35660</v>
      </c>
      <c r="N51" s="6">
        <f t="shared" si="6"/>
        <v>17998</v>
      </c>
      <c r="O51" s="13">
        <f t="shared" si="6"/>
        <v>31179</v>
      </c>
      <c r="P51" s="6">
        <f t="shared" si="6"/>
        <v>19888</v>
      </c>
      <c r="Q51" s="13">
        <f t="shared" si="1"/>
        <v>22112</v>
      </c>
      <c r="R51" s="6">
        <f t="shared" si="2"/>
        <v>14717</v>
      </c>
      <c r="S51" s="13">
        <f t="shared" si="3"/>
        <v>42370</v>
      </c>
      <c r="T51" s="104"/>
      <c r="U51" s="104"/>
    </row>
    <row r="52" spans="1:21" ht="12" customHeight="1" hidden="1" outlineLevel="3">
      <c r="A52" s="15"/>
      <c r="B52" s="5" t="s">
        <v>568</v>
      </c>
      <c r="C52" s="28"/>
      <c r="D52" s="28"/>
      <c r="E52" s="13">
        <f aca="true" t="shared" si="7" ref="E52:P52">F10-E10</f>
        <v>9813</v>
      </c>
      <c r="F52" s="6">
        <f t="shared" si="7"/>
        <v>13786</v>
      </c>
      <c r="G52" s="6">
        <f t="shared" si="7"/>
        <v>11394</v>
      </c>
      <c r="H52" s="6">
        <f t="shared" si="7"/>
        <v>13437</v>
      </c>
      <c r="I52" s="6">
        <f t="shared" si="7"/>
        <v>16879</v>
      </c>
      <c r="J52" s="13">
        <f t="shared" si="7"/>
        <v>18969</v>
      </c>
      <c r="K52" s="6">
        <f t="shared" si="7"/>
        <v>21375</v>
      </c>
      <c r="L52" s="6">
        <f t="shared" si="7"/>
        <v>23529</v>
      </c>
      <c r="M52" s="6">
        <f t="shared" si="7"/>
        <v>25830</v>
      </c>
      <c r="N52" s="6">
        <f t="shared" si="7"/>
        <v>25113</v>
      </c>
      <c r="O52" s="13">
        <f t="shared" si="7"/>
        <v>23849</v>
      </c>
      <c r="P52" s="6">
        <f t="shared" si="7"/>
        <v>25991</v>
      </c>
      <c r="Q52" s="13">
        <f t="shared" si="1"/>
        <v>25407</v>
      </c>
      <c r="R52" s="6">
        <f t="shared" si="2"/>
        <v>24596</v>
      </c>
      <c r="S52" s="13">
        <f t="shared" si="3"/>
        <v>20483</v>
      </c>
      <c r="T52" s="104"/>
      <c r="U52" s="104"/>
    </row>
    <row r="53" spans="1:21" ht="12" customHeight="1" hidden="1" outlineLevel="3">
      <c r="A53" s="15"/>
      <c r="B53" s="5" t="s">
        <v>553</v>
      </c>
      <c r="C53" s="28"/>
      <c r="D53" s="28"/>
      <c r="E53" s="13">
        <f aca="true" t="shared" si="8" ref="E53:P53">F11-E11</f>
        <v>434293</v>
      </c>
      <c r="F53" s="6">
        <f t="shared" si="8"/>
        <v>444721</v>
      </c>
      <c r="G53" s="6">
        <f t="shared" si="8"/>
        <v>440052</v>
      </c>
      <c r="H53" s="6">
        <f t="shared" si="8"/>
        <v>428153</v>
      </c>
      <c r="I53" s="6">
        <f t="shared" si="8"/>
        <v>480629</v>
      </c>
      <c r="J53" s="13">
        <f t="shared" si="8"/>
        <v>456765</v>
      </c>
      <c r="K53" s="6">
        <f t="shared" si="8"/>
        <v>415430</v>
      </c>
      <c r="L53" s="6">
        <f t="shared" si="8"/>
        <v>362225</v>
      </c>
      <c r="M53" s="6">
        <f t="shared" si="8"/>
        <v>361857</v>
      </c>
      <c r="N53" s="6">
        <f t="shared" si="8"/>
        <v>347163</v>
      </c>
      <c r="O53" s="13">
        <f t="shared" si="8"/>
        <v>359000</v>
      </c>
      <c r="P53" s="6">
        <f t="shared" si="8"/>
        <v>212551</v>
      </c>
      <c r="Q53" s="13">
        <f t="shared" si="1"/>
        <v>290958</v>
      </c>
      <c r="R53" s="6">
        <f t="shared" si="2"/>
        <v>256760</v>
      </c>
      <c r="S53" s="13">
        <f t="shared" si="3"/>
        <v>516890</v>
      </c>
      <c r="T53" s="104"/>
      <c r="U53" s="104"/>
    </row>
    <row r="54" spans="1:21" ht="12" customHeight="1" hidden="1" outlineLevel="3">
      <c r="A54" s="15"/>
      <c r="B54" s="5" t="s">
        <v>580</v>
      </c>
      <c r="C54" s="28"/>
      <c r="D54" s="28"/>
      <c r="E54" s="13">
        <f aca="true" t="shared" si="9" ref="E54:P54">F12-E12</f>
        <v>96065</v>
      </c>
      <c r="F54" s="6">
        <f t="shared" si="9"/>
        <v>180769</v>
      </c>
      <c r="G54" s="6">
        <f t="shared" si="9"/>
        <v>96371</v>
      </c>
      <c r="H54" s="6">
        <f t="shared" si="9"/>
        <v>-5009</v>
      </c>
      <c r="I54" s="6">
        <f t="shared" si="9"/>
        <v>-30822</v>
      </c>
      <c r="J54" s="13">
        <f t="shared" si="9"/>
        <v>-62854</v>
      </c>
      <c r="K54" s="6">
        <f t="shared" si="9"/>
        <v>-123089</v>
      </c>
      <c r="L54" s="6">
        <f t="shared" si="9"/>
        <v>-97069</v>
      </c>
      <c r="M54" s="6">
        <f t="shared" si="9"/>
        <v>-215481</v>
      </c>
      <c r="N54" s="6">
        <f t="shared" si="9"/>
        <v>-200099</v>
      </c>
      <c r="O54" s="13">
        <f t="shared" si="9"/>
        <v>-50655</v>
      </c>
      <c r="P54" s="6">
        <f t="shared" si="9"/>
        <v>-1423702</v>
      </c>
      <c r="Q54" s="13">
        <f t="shared" si="1"/>
        <v>195846</v>
      </c>
      <c r="R54" s="6">
        <f t="shared" si="2"/>
        <v>243717</v>
      </c>
      <c r="S54" s="13">
        <f t="shared" si="3"/>
        <v>406537</v>
      </c>
      <c r="T54" s="104"/>
      <c r="U54" s="104"/>
    </row>
    <row r="55" spans="1:21" ht="12" customHeight="1" hidden="1" outlineLevel="3">
      <c r="A55" s="15"/>
      <c r="B55" s="5" t="s">
        <v>551</v>
      </c>
      <c r="C55" s="28"/>
      <c r="D55" s="28"/>
      <c r="E55" s="13">
        <f aca="true" t="shared" si="10" ref="E55:P55">F13-E13</f>
        <v>27449</v>
      </c>
      <c r="F55" s="6">
        <f t="shared" si="10"/>
        <v>37502</v>
      </c>
      <c r="G55" s="6">
        <f t="shared" si="10"/>
        <v>37669</v>
      </c>
      <c r="H55" s="6">
        <f t="shared" si="10"/>
        <v>34273</v>
      </c>
      <c r="I55" s="6">
        <f t="shared" si="10"/>
        <v>42101</v>
      </c>
      <c r="J55" s="13">
        <f t="shared" si="10"/>
        <v>42428</v>
      </c>
      <c r="K55" s="6">
        <f t="shared" si="10"/>
        <v>46561</v>
      </c>
      <c r="L55" s="6">
        <f t="shared" si="10"/>
        <v>42045</v>
      </c>
      <c r="M55" s="6">
        <f t="shared" si="10"/>
        <v>46617</v>
      </c>
      <c r="N55" s="6">
        <f t="shared" si="10"/>
        <v>44716</v>
      </c>
      <c r="O55" s="13">
        <f t="shared" si="10"/>
        <v>24500</v>
      </c>
      <c r="P55" s="6">
        <f t="shared" si="10"/>
        <v>-206584</v>
      </c>
      <c r="Q55" s="13">
        <f t="shared" si="1"/>
        <v>-60526</v>
      </c>
      <c r="R55" s="6">
        <f t="shared" si="2"/>
        <v>-135701</v>
      </c>
      <c r="S55" s="13">
        <f t="shared" si="3"/>
        <v>-114340</v>
      </c>
      <c r="T55" s="104"/>
      <c r="U55" s="104"/>
    </row>
    <row r="56" spans="1:21" ht="12" customHeight="1" hidden="1" outlineLevel="3">
      <c r="A56" s="15"/>
      <c r="B56" s="5" t="s">
        <v>571</v>
      </c>
      <c r="C56" s="28"/>
      <c r="D56" s="28"/>
      <c r="E56" s="13">
        <f aca="true" t="shared" si="11" ref="E56:P56">F14-E14</f>
        <v>4312</v>
      </c>
      <c r="F56" s="6">
        <f t="shared" si="11"/>
        <v>3214</v>
      </c>
      <c r="G56" s="6">
        <f t="shared" si="11"/>
        <v>1896</v>
      </c>
      <c r="H56" s="6">
        <f t="shared" si="11"/>
        <v>2099</v>
      </c>
      <c r="I56" s="6">
        <f t="shared" si="11"/>
        <v>3007</v>
      </c>
      <c r="J56" s="13">
        <f t="shared" si="11"/>
        <v>6314</v>
      </c>
      <c r="K56" s="6">
        <f t="shared" si="11"/>
        <v>7781</v>
      </c>
      <c r="L56" s="6">
        <f t="shared" si="11"/>
        <v>7787</v>
      </c>
      <c r="M56" s="6">
        <f t="shared" si="11"/>
        <v>3909</v>
      </c>
      <c r="N56" s="6">
        <f t="shared" si="11"/>
        <v>-1738</v>
      </c>
      <c r="O56" s="13">
        <f t="shared" si="11"/>
        <v>822</v>
      </c>
      <c r="P56" s="6">
        <f t="shared" si="11"/>
        <v>1123</v>
      </c>
      <c r="Q56" s="13">
        <f t="shared" si="1"/>
        <v>2282</v>
      </c>
      <c r="R56" s="6">
        <f t="shared" si="2"/>
        <v>3814</v>
      </c>
      <c r="S56" s="13">
        <f t="shared" si="3"/>
        <v>3429</v>
      </c>
      <c r="T56" s="104"/>
      <c r="U56" s="104"/>
    </row>
    <row r="57" spans="1:21" ht="12" customHeight="1" hidden="1" outlineLevel="3">
      <c r="A57" s="15"/>
      <c r="B57" s="5" t="s">
        <v>550</v>
      </c>
      <c r="C57" s="28"/>
      <c r="D57" s="28"/>
      <c r="E57" s="13">
        <f aca="true" t="shared" si="12" ref="E57:P57">F15-E15</f>
        <v>55218</v>
      </c>
      <c r="F57" s="6">
        <f t="shared" si="12"/>
        <v>66919</v>
      </c>
      <c r="G57" s="6">
        <f t="shared" si="12"/>
        <v>64489</v>
      </c>
      <c r="H57" s="6">
        <f t="shared" si="12"/>
        <v>64660</v>
      </c>
      <c r="I57" s="6">
        <f t="shared" si="12"/>
        <v>82821</v>
      </c>
      <c r="J57" s="13">
        <f t="shared" si="12"/>
        <v>96484</v>
      </c>
      <c r="K57" s="6">
        <f t="shared" si="12"/>
        <v>104370</v>
      </c>
      <c r="L57" s="6">
        <f t="shared" si="12"/>
        <v>88809</v>
      </c>
      <c r="M57" s="6">
        <f t="shared" si="12"/>
        <v>48695</v>
      </c>
      <c r="N57" s="6">
        <f t="shared" si="12"/>
        <v>17824</v>
      </c>
      <c r="O57" s="13">
        <f t="shared" si="12"/>
        <v>12322</v>
      </c>
      <c r="P57" s="6">
        <f t="shared" si="12"/>
        <v>102531</v>
      </c>
      <c r="Q57" s="13">
        <f t="shared" si="1"/>
        <v>8380</v>
      </c>
      <c r="R57" s="6">
        <f t="shared" si="2"/>
        <v>14414</v>
      </c>
      <c r="S57" s="13">
        <f t="shared" si="3"/>
        <v>20384</v>
      </c>
      <c r="T57" s="104"/>
      <c r="U57" s="104"/>
    </row>
    <row r="58" spans="1:21" ht="12" customHeight="1" hidden="1" outlineLevel="3">
      <c r="A58" s="15"/>
      <c r="B58" s="5" t="s">
        <v>554</v>
      </c>
      <c r="C58" s="28"/>
      <c r="D58" s="28"/>
      <c r="E58" s="13">
        <f aca="true" t="shared" si="13" ref="E58:P58">F16-E16</f>
        <v>37168</v>
      </c>
      <c r="F58" s="6">
        <f t="shared" si="13"/>
        <v>26815</v>
      </c>
      <c r="G58" s="6">
        <f t="shared" si="13"/>
        <v>142999</v>
      </c>
      <c r="H58" s="6">
        <f t="shared" si="13"/>
        <v>365394</v>
      </c>
      <c r="I58" s="6">
        <f t="shared" si="13"/>
        <v>378853</v>
      </c>
      <c r="J58" s="13">
        <f t="shared" si="13"/>
        <v>189461</v>
      </c>
      <c r="K58" s="6">
        <f t="shared" si="13"/>
        <v>159530</v>
      </c>
      <c r="L58" s="6">
        <f t="shared" si="13"/>
        <v>429131</v>
      </c>
      <c r="M58" s="6">
        <f t="shared" si="13"/>
        <v>347711</v>
      </c>
      <c r="N58" s="6">
        <f t="shared" si="13"/>
        <v>189557</v>
      </c>
      <c r="O58" s="13">
        <f t="shared" si="13"/>
        <v>174547</v>
      </c>
      <c r="P58" s="6">
        <f t="shared" si="13"/>
        <v>29517</v>
      </c>
      <c r="Q58" s="13">
        <f t="shared" si="1"/>
        <v>291020</v>
      </c>
      <c r="R58" s="6">
        <f t="shared" si="2"/>
        <v>1097441</v>
      </c>
      <c r="S58" s="13">
        <f t="shared" si="3"/>
        <v>12944</v>
      </c>
      <c r="T58" s="104"/>
      <c r="U58" s="104"/>
    </row>
    <row r="59" spans="1:21" ht="12" customHeight="1" hidden="1" outlineLevel="3">
      <c r="A59" s="15"/>
      <c r="B59" s="5" t="s">
        <v>572</v>
      </c>
      <c r="C59" s="28"/>
      <c r="D59" s="28"/>
      <c r="E59" s="13">
        <f aca="true" t="shared" si="14" ref="E59:P59">F17-E17</f>
        <v>437</v>
      </c>
      <c r="F59" s="6">
        <f t="shared" si="14"/>
        <v>662</v>
      </c>
      <c r="G59" s="6">
        <f t="shared" si="14"/>
        <v>338</v>
      </c>
      <c r="H59" s="6">
        <f t="shared" si="14"/>
        <v>431</v>
      </c>
      <c r="I59" s="6">
        <f t="shared" si="14"/>
        <v>306</v>
      </c>
      <c r="J59" s="13">
        <f t="shared" si="14"/>
        <v>305</v>
      </c>
      <c r="K59" s="6">
        <f t="shared" si="14"/>
        <v>263</v>
      </c>
      <c r="L59" s="6">
        <f t="shared" si="14"/>
        <v>188</v>
      </c>
      <c r="M59" s="6">
        <f t="shared" si="14"/>
        <v>233</v>
      </c>
      <c r="N59" s="6">
        <f t="shared" si="14"/>
        <v>305</v>
      </c>
      <c r="O59" s="13">
        <f t="shared" si="14"/>
        <v>258</v>
      </c>
      <c r="P59" s="6">
        <f t="shared" si="14"/>
        <v>323</v>
      </c>
      <c r="Q59" s="13">
        <f t="shared" si="1"/>
        <v>363</v>
      </c>
      <c r="R59" s="6">
        <f t="shared" si="2"/>
        <v>291</v>
      </c>
      <c r="S59" s="13">
        <f t="shared" si="3"/>
        <v>240</v>
      </c>
      <c r="T59" s="104"/>
      <c r="U59" s="104"/>
    </row>
    <row r="60" spans="1:21" ht="12" customHeight="1" hidden="1" outlineLevel="3">
      <c r="A60" s="15"/>
      <c r="B60" s="5" t="s">
        <v>558</v>
      </c>
      <c r="C60" s="28"/>
      <c r="D60" s="28"/>
      <c r="E60" s="13">
        <f aca="true" t="shared" si="15" ref="E60:P60">F18-E18</f>
        <v>5400</v>
      </c>
      <c r="F60" s="6">
        <f t="shared" si="15"/>
        <v>5050</v>
      </c>
      <c r="G60" s="6">
        <f t="shared" si="15"/>
        <v>4250</v>
      </c>
      <c r="H60" s="6">
        <f t="shared" si="15"/>
        <v>6660</v>
      </c>
      <c r="I60" s="6">
        <f t="shared" si="15"/>
        <v>6270</v>
      </c>
      <c r="J60" s="13">
        <f t="shared" si="15"/>
        <v>7856</v>
      </c>
      <c r="K60" s="6">
        <f t="shared" si="15"/>
        <v>7101</v>
      </c>
      <c r="L60" s="6">
        <f t="shared" si="15"/>
        <v>7612</v>
      </c>
      <c r="M60" s="6">
        <f t="shared" si="15"/>
        <v>9701</v>
      </c>
      <c r="N60" s="6">
        <f t="shared" si="15"/>
        <v>8566</v>
      </c>
      <c r="O60" s="13">
        <f t="shared" si="15"/>
        <v>9774</v>
      </c>
      <c r="P60" s="6">
        <f t="shared" si="15"/>
        <v>13013</v>
      </c>
      <c r="Q60" s="13">
        <f t="shared" si="1"/>
        <v>12186</v>
      </c>
      <c r="R60" s="6">
        <f t="shared" si="2"/>
        <v>12641</v>
      </c>
      <c r="S60" s="13">
        <f t="shared" si="3"/>
        <v>13278</v>
      </c>
      <c r="T60" s="104"/>
      <c r="U60" s="104"/>
    </row>
    <row r="61" spans="1:21" ht="12" customHeight="1" hidden="1" outlineLevel="3">
      <c r="A61" s="15"/>
      <c r="B61" s="5" t="s">
        <v>560</v>
      </c>
      <c r="C61" s="28"/>
      <c r="D61" s="28"/>
      <c r="E61" s="13">
        <f aca="true" t="shared" si="16" ref="E61:P61">F19-E19</f>
        <v>11214</v>
      </c>
      <c r="F61" s="6">
        <f t="shared" si="16"/>
        <v>3226</v>
      </c>
      <c r="G61" s="6">
        <f t="shared" si="16"/>
        <v>2655</v>
      </c>
      <c r="H61" s="6">
        <f t="shared" si="16"/>
        <v>2571</v>
      </c>
      <c r="I61" s="6">
        <f t="shared" si="16"/>
        <v>2801</v>
      </c>
      <c r="J61" s="13">
        <f t="shared" si="16"/>
        <v>2338</v>
      </c>
      <c r="K61" s="6">
        <f t="shared" si="16"/>
        <v>2804</v>
      </c>
      <c r="L61" s="6">
        <f t="shared" si="16"/>
        <v>2480</v>
      </c>
      <c r="M61" s="6">
        <f t="shared" si="16"/>
        <v>3319</v>
      </c>
      <c r="N61" s="6">
        <f t="shared" si="16"/>
        <v>763</v>
      </c>
      <c r="O61" s="13">
        <f t="shared" si="16"/>
        <v>3236</v>
      </c>
      <c r="P61" s="6">
        <f t="shared" si="16"/>
        <v>-62</v>
      </c>
      <c r="Q61" s="13">
        <f t="shared" si="1"/>
        <v>3818</v>
      </c>
      <c r="R61" s="6">
        <f t="shared" si="2"/>
        <v>4020</v>
      </c>
      <c r="S61" s="13">
        <f t="shared" si="3"/>
        <v>3960</v>
      </c>
      <c r="T61" s="104"/>
      <c r="U61" s="104"/>
    </row>
    <row r="62" spans="1:21" ht="12" customHeight="1" hidden="1" outlineLevel="3">
      <c r="A62" s="15"/>
      <c r="B62" s="5" t="s">
        <v>561</v>
      </c>
      <c r="C62" s="28"/>
      <c r="D62" s="28"/>
      <c r="E62" s="13">
        <f aca="true" t="shared" si="17" ref="E62:P62">F20-E20</f>
        <v>123125</v>
      </c>
      <c r="F62" s="6">
        <f t="shared" si="17"/>
        <v>118210</v>
      </c>
      <c r="G62" s="6">
        <f t="shared" si="17"/>
        <v>87287</v>
      </c>
      <c r="H62" s="6">
        <f t="shared" si="17"/>
        <v>65460</v>
      </c>
      <c r="I62" s="6">
        <f t="shared" si="17"/>
        <v>47494</v>
      </c>
      <c r="J62" s="13">
        <f t="shared" si="17"/>
        <v>28684</v>
      </c>
      <c r="K62" s="6">
        <f t="shared" si="17"/>
        <v>23782</v>
      </c>
      <c r="L62" s="6">
        <f t="shared" si="17"/>
        <v>47407</v>
      </c>
      <c r="M62" s="6">
        <f t="shared" si="17"/>
        <v>80388</v>
      </c>
      <c r="N62" s="6">
        <f t="shared" si="17"/>
        <v>89202</v>
      </c>
      <c r="O62" s="13">
        <f t="shared" si="17"/>
        <v>79990</v>
      </c>
      <c r="P62" s="6">
        <f t="shared" si="17"/>
        <v>75369</v>
      </c>
      <c r="Q62" s="13">
        <f t="shared" si="1"/>
        <v>49227</v>
      </c>
      <c r="R62" s="6">
        <f t="shared" si="2"/>
        <v>49714</v>
      </c>
      <c r="S62" s="13">
        <f t="shared" si="3"/>
        <v>71437</v>
      </c>
      <c r="T62" s="104"/>
      <c r="U62" s="104"/>
    </row>
    <row r="63" spans="1:21" ht="12" customHeight="1" hidden="1" outlineLevel="3">
      <c r="A63" s="15"/>
      <c r="B63" s="5" t="s">
        <v>573</v>
      </c>
      <c r="C63" s="28"/>
      <c r="D63" s="28"/>
      <c r="E63" s="13">
        <f aca="true" t="shared" si="18" ref="E63:P63">F21-E21</f>
        <v>24939</v>
      </c>
      <c r="F63" s="6">
        <f t="shared" si="18"/>
        <v>20630</v>
      </c>
      <c r="G63" s="6">
        <f t="shared" si="18"/>
        <v>28186</v>
      </c>
      <c r="H63" s="6">
        <f t="shared" si="18"/>
        <v>25205</v>
      </c>
      <c r="I63" s="6">
        <f t="shared" si="18"/>
        <v>28906</v>
      </c>
      <c r="J63" s="13">
        <f t="shared" si="18"/>
        <v>33856</v>
      </c>
      <c r="K63" s="6">
        <f t="shared" si="18"/>
        <v>40915</v>
      </c>
      <c r="L63" s="6">
        <f t="shared" si="18"/>
        <v>56037</v>
      </c>
      <c r="M63" s="6">
        <f t="shared" si="18"/>
        <v>62081</v>
      </c>
      <c r="N63" s="6">
        <f t="shared" si="18"/>
        <v>58947</v>
      </c>
      <c r="O63" s="13">
        <f t="shared" si="18"/>
        <v>62106</v>
      </c>
      <c r="P63" s="6">
        <f t="shared" si="18"/>
        <v>65565</v>
      </c>
      <c r="Q63" s="13">
        <f t="shared" si="1"/>
        <v>65405</v>
      </c>
      <c r="R63" s="6">
        <f t="shared" si="2"/>
        <v>56695</v>
      </c>
      <c r="S63" s="13">
        <f t="shared" si="3"/>
        <v>57832</v>
      </c>
      <c r="T63" s="104"/>
      <c r="U63" s="104"/>
    </row>
    <row r="64" spans="1:21" ht="12" customHeight="1" hidden="1" outlineLevel="3">
      <c r="A64" s="15"/>
      <c r="B64" s="5" t="s">
        <v>564</v>
      </c>
      <c r="C64" s="28"/>
      <c r="D64" s="28"/>
      <c r="E64" s="13">
        <f aca="true" t="shared" si="19" ref="E64:P64">F22-E22</f>
        <v>61644</v>
      </c>
      <c r="F64" s="6">
        <f t="shared" si="19"/>
        <v>72682</v>
      </c>
      <c r="G64" s="6">
        <f t="shared" si="19"/>
        <v>78125</v>
      </c>
      <c r="H64" s="6">
        <f t="shared" si="19"/>
        <v>67220</v>
      </c>
      <c r="I64" s="6">
        <f t="shared" si="19"/>
        <v>54570</v>
      </c>
      <c r="J64" s="13">
        <f t="shared" si="19"/>
        <v>40337</v>
      </c>
      <c r="K64" s="6">
        <f t="shared" si="19"/>
        <v>29503</v>
      </c>
      <c r="L64" s="6">
        <f t="shared" si="19"/>
        <v>18480</v>
      </c>
      <c r="M64" s="6">
        <f t="shared" si="19"/>
        <v>9675</v>
      </c>
      <c r="N64" s="6">
        <f t="shared" si="19"/>
        <v>10463</v>
      </c>
      <c r="O64" s="13">
        <f t="shared" si="19"/>
        <v>-734</v>
      </c>
      <c r="P64" s="6">
        <f t="shared" si="19"/>
        <v>-94581</v>
      </c>
      <c r="Q64" s="13">
        <f t="shared" si="1"/>
        <v>-55109</v>
      </c>
      <c r="R64" s="6">
        <f t="shared" si="2"/>
        <v>-59988</v>
      </c>
      <c r="S64" s="13">
        <f t="shared" si="3"/>
        <v>-52479</v>
      </c>
      <c r="T64" s="104"/>
      <c r="U64" s="104"/>
    </row>
    <row r="65" spans="1:21" ht="12" customHeight="1" hidden="1" outlineLevel="3">
      <c r="A65" s="15"/>
      <c r="B65" s="5" t="s">
        <v>552</v>
      </c>
      <c r="C65" s="28"/>
      <c r="D65" s="28"/>
      <c r="E65" s="13">
        <f aca="true" t="shared" si="20" ref="E65:P65">F23-E23</f>
        <v>427015</v>
      </c>
      <c r="F65" s="6">
        <f t="shared" si="20"/>
        <v>487521</v>
      </c>
      <c r="G65" s="6">
        <f t="shared" si="20"/>
        <v>699458</v>
      </c>
      <c r="H65" s="6">
        <f t="shared" si="20"/>
        <v>681640</v>
      </c>
      <c r="I65" s="6">
        <f t="shared" si="20"/>
        <v>692693</v>
      </c>
      <c r="J65" s="13">
        <f t="shared" si="20"/>
        <v>720215</v>
      </c>
      <c r="K65" s="6">
        <f t="shared" si="20"/>
        <v>716381</v>
      </c>
      <c r="L65" s="6">
        <f t="shared" si="20"/>
        <v>808628</v>
      </c>
      <c r="M65" s="6">
        <f t="shared" si="20"/>
        <v>544913</v>
      </c>
      <c r="N65" s="6">
        <f t="shared" si="20"/>
        <v>160844</v>
      </c>
      <c r="O65" s="13">
        <f t="shared" si="20"/>
        <v>163910</v>
      </c>
      <c r="P65" s="6">
        <f t="shared" si="20"/>
        <v>665293</v>
      </c>
      <c r="Q65" s="13">
        <f t="shared" si="1"/>
        <v>-90329</v>
      </c>
      <c r="R65" s="6">
        <f t="shared" si="2"/>
        <v>-215691</v>
      </c>
      <c r="S65" s="13">
        <f t="shared" si="3"/>
        <v>-72335</v>
      </c>
      <c r="T65" s="104"/>
      <c r="U65" s="104"/>
    </row>
    <row r="66" spans="1:21" ht="12" customHeight="1" hidden="1" outlineLevel="3">
      <c r="A66" s="15"/>
      <c r="B66" s="5" t="s">
        <v>569</v>
      </c>
      <c r="C66" s="28"/>
      <c r="D66" s="28"/>
      <c r="E66" s="13">
        <f aca="true" t="shared" si="21" ref="E66:P66">F24-E24</f>
        <v>21366</v>
      </c>
      <c r="F66" s="6">
        <f t="shared" si="21"/>
        <v>26336</v>
      </c>
      <c r="G66" s="6">
        <f t="shared" si="21"/>
        <v>31660</v>
      </c>
      <c r="H66" s="6">
        <f t="shared" si="21"/>
        <v>34882</v>
      </c>
      <c r="I66" s="6">
        <f t="shared" si="21"/>
        <v>35722</v>
      </c>
      <c r="J66" s="13">
        <f t="shared" si="21"/>
        <v>36360</v>
      </c>
      <c r="K66" s="6">
        <f t="shared" si="21"/>
        <v>65505</v>
      </c>
      <c r="L66" s="6">
        <f t="shared" si="21"/>
        <v>69670</v>
      </c>
      <c r="M66" s="6">
        <f t="shared" si="21"/>
        <v>73420</v>
      </c>
      <c r="N66" s="6">
        <f t="shared" si="21"/>
        <v>84335</v>
      </c>
      <c r="O66" s="13">
        <f t="shared" si="21"/>
        <v>74888</v>
      </c>
      <c r="P66" s="6">
        <f t="shared" si="21"/>
        <v>67285</v>
      </c>
      <c r="Q66" s="13">
        <f t="shared" si="1"/>
        <v>73038</v>
      </c>
      <c r="R66" s="6">
        <f t="shared" si="2"/>
        <v>88971</v>
      </c>
      <c r="S66" s="13">
        <f t="shared" si="3"/>
        <v>102491</v>
      </c>
      <c r="T66" s="104"/>
      <c r="U66" s="104"/>
    </row>
    <row r="67" spans="1:21" ht="12" customHeight="1" hidden="1" outlineLevel="3">
      <c r="A67" s="15"/>
      <c r="B67" s="5" t="s">
        <v>574</v>
      </c>
      <c r="C67" s="28"/>
      <c r="D67" s="28"/>
      <c r="E67" s="13">
        <f aca="true" t="shared" si="22" ref="E67:P67">F25-E25</f>
        <v>39611</v>
      </c>
      <c r="F67" s="6">
        <f t="shared" si="22"/>
        <v>51598</v>
      </c>
      <c r="G67" s="6">
        <f t="shared" si="22"/>
        <v>58200</v>
      </c>
      <c r="H67" s="6">
        <f t="shared" si="22"/>
        <v>50295</v>
      </c>
      <c r="I67" s="6">
        <f t="shared" si="22"/>
        <v>50954</v>
      </c>
      <c r="J67" s="13">
        <f t="shared" si="22"/>
        <v>44026</v>
      </c>
      <c r="K67" s="6">
        <f t="shared" si="22"/>
        <v>49611</v>
      </c>
      <c r="L67" s="6">
        <f t="shared" si="22"/>
        <v>84755</v>
      </c>
      <c r="M67" s="6">
        <f t="shared" si="22"/>
        <v>108362</v>
      </c>
      <c r="N67" s="6">
        <f t="shared" si="22"/>
        <v>83950</v>
      </c>
      <c r="O67" s="13">
        <f t="shared" si="22"/>
        <v>80694</v>
      </c>
      <c r="P67" s="6">
        <f t="shared" si="22"/>
        <v>88162</v>
      </c>
      <c r="Q67" s="13">
        <f t="shared" si="1"/>
        <v>84398</v>
      </c>
      <c r="R67" s="6">
        <f t="shared" si="2"/>
        <v>100571</v>
      </c>
      <c r="S67" s="13">
        <f t="shared" si="3"/>
        <v>96942</v>
      </c>
      <c r="T67" s="104"/>
      <c r="U67" s="104"/>
    </row>
    <row r="68" spans="1:21" ht="12" customHeight="1" hidden="1" outlineLevel="3">
      <c r="A68" s="15"/>
      <c r="B68" s="5" t="s">
        <v>570</v>
      </c>
      <c r="C68" s="28"/>
      <c r="D68" s="28"/>
      <c r="E68" s="13">
        <f aca="true" t="shared" si="23" ref="E68:P68">F26-E26</f>
        <v>214535</v>
      </c>
      <c r="F68" s="6">
        <f t="shared" si="23"/>
        <v>216357</v>
      </c>
      <c r="G68" s="6">
        <f t="shared" si="23"/>
        <v>219342</v>
      </c>
      <c r="H68" s="6">
        <f t="shared" si="23"/>
        <v>261557</v>
      </c>
      <c r="I68" s="6">
        <f t="shared" si="23"/>
        <v>341658</v>
      </c>
      <c r="J68" s="13">
        <f t="shared" si="23"/>
        <v>371223</v>
      </c>
      <c r="K68" s="6">
        <f t="shared" si="23"/>
        <v>371428</v>
      </c>
      <c r="L68" s="6">
        <f t="shared" si="23"/>
        <v>410605</v>
      </c>
      <c r="M68" s="6">
        <f t="shared" si="23"/>
        <v>403140</v>
      </c>
      <c r="N68" s="6">
        <f t="shared" si="23"/>
        <v>412957</v>
      </c>
      <c r="O68" s="13">
        <f t="shared" si="23"/>
        <v>427661</v>
      </c>
      <c r="P68" s="6">
        <f t="shared" si="23"/>
        <v>1059594</v>
      </c>
      <c r="Q68" s="13">
        <f t="shared" si="1"/>
        <v>400768</v>
      </c>
      <c r="R68" s="6">
        <f t="shared" si="2"/>
        <v>455084</v>
      </c>
      <c r="S68" s="13">
        <f t="shared" si="3"/>
        <v>415960</v>
      </c>
      <c r="T68" s="104"/>
      <c r="U68" s="104"/>
    </row>
    <row r="69" spans="1:21" ht="12" customHeight="1" hidden="1" outlineLevel="2" collapsed="1">
      <c r="A69" s="19" t="s">
        <v>601</v>
      </c>
      <c r="B69" s="20"/>
      <c r="C69" s="22"/>
      <c r="D69" s="22"/>
      <c r="E69" s="46"/>
      <c r="F69" s="47"/>
      <c r="G69" s="47"/>
      <c r="H69" s="47"/>
      <c r="I69" s="47"/>
      <c r="J69" s="46"/>
      <c r="K69" s="47"/>
      <c r="L69" s="47"/>
      <c r="M69" s="47"/>
      <c r="N69" s="47"/>
      <c r="O69" s="46"/>
      <c r="P69" s="47"/>
      <c r="Q69" s="46"/>
      <c r="R69" s="47"/>
      <c r="S69" s="46"/>
      <c r="T69" s="79"/>
      <c r="U69" s="79"/>
    </row>
    <row r="70" spans="1:21" ht="12" customHeight="1" hidden="1" outlineLevel="3">
      <c r="A70" s="74"/>
      <c r="B70" s="5" t="s">
        <v>622</v>
      </c>
      <c r="C70" s="28"/>
      <c r="D70" s="28"/>
      <c r="E70" s="13"/>
      <c r="F70" s="6"/>
      <c r="G70" s="6">
        <f aca="true" t="shared" si="24" ref="G70:M70">H28-G28</f>
        <v>18633</v>
      </c>
      <c r="H70" s="6">
        <f t="shared" si="24"/>
        <v>16767</v>
      </c>
      <c r="I70" s="6">
        <f t="shared" si="24"/>
        <v>15427</v>
      </c>
      <c r="J70" s="13">
        <f t="shared" si="24"/>
        <v>14168</v>
      </c>
      <c r="K70" s="6">
        <f t="shared" si="24"/>
        <v>3482</v>
      </c>
      <c r="L70" s="6">
        <f t="shared" si="24"/>
        <v>17425</v>
      </c>
      <c r="M70" s="6">
        <f t="shared" si="24"/>
        <v>14651</v>
      </c>
      <c r="N70" s="6"/>
      <c r="O70" s="13"/>
      <c r="P70" s="6"/>
      <c r="Q70" s="13"/>
      <c r="R70" s="6"/>
      <c r="S70" s="13"/>
      <c r="T70" s="104"/>
      <c r="U70" s="104"/>
    </row>
    <row r="71" spans="1:21" ht="12" customHeight="1" hidden="1" outlineLevel="3">
      <c r="A71" s="15"/>
      <c r="B71" s="5" t="s">
        <v>546</v>
      </c>
      <c r="C71" s="28"/>
      <c r="D71" s="28"/>
      <c r="E71" s="13">
        <f aca="true" t="shared" si="25" ref="E71:Q71">F29-E29</f>
        <v>-41408</v>
      </c>
      <c r="F71" s="6">
        <f t="shared" si="25"/>
        <v>-258373</v>
      </c>
      <c r="G71" s="6">
        <f t="shared" si="25"/>
        <v>-45254</v>
      </c>
      <c r="H71" s="6">
        <f t="shared" si="25"/>
        <v>-44568</v>
      </c>
      <c r="I71" s="6">
        <f t="shared" si="25"/>
        <v>-40224</v>
      </c>
      <c r="J71" s="13">
        <f t="shared" si="25"/>
        <v>-42299</v>
      </c>
      <c r="K71" s="6">
        <f t="shared" si="25"/>
        <v>-39460</v>
      </c>
      <c r="L71" s="6">
        <f t="shared" si="25"/>
        <v>-39052</v>
      </c>
      <c r="M71" s="6">
        <f t="shared" si="25"/>
        <v>-33687</v>
      </c>
      <c r="N71" s="6">
        <f t="shared" si="25"/>
        <v>-42841</v>
      </c>
      <c r="O71" s="13">
        <f t="shared" si="25"/>
        <v>-58842</v>
      </c>
      <c r="P71" s="6">
        <f t="shared" si="25"/>
        <v>-177644</v>
      </c>
      <c r="Q71" s="13">
        <f t="shared" si="25"/>
        <v>-42672</v>
      </c>
      <c r="R71" s="6">
        <f aca="true" t="shared" si="26" ref="R71:R85">S29-R29</f>
        <v>-38875</v>
      </c>
      <c r="S71" s="13">
        <f aca="true" t="shared" si="27" ref="S71:S85">T29-S29</f>
        <v>-43479</v>
      </c>
      <c r="T71" s="104"/>
      <c r="U71" s="104"/>
    </row>
    <row r="72" spans="1:21" ht="12" customHeight="1" hidden="1" outlineLevel="3">
      <c r="A72" s="15"/>
      <c r="B72" s="5" t="s">
        <v>576</v>
      </c>
      <c r="C72" s="28"/>
      <c r="D72" s="28"/>
      <c r="E72" s="13">
        <f aca="true" t="shared" si="28" ref="E72:Q72">F30-E30</f>
        <v>-58867</v>
      </c>
      <c r="F72" s="6">
        <f t="shared" si="28"/>
        <v>5740</v>
      </c>
      <c r="G72" s="6">
        <f t="shared" si="28"/>
        <v>-1864</v>
      </c>
      <c r="H72" s="6">
        <f t="shared" si="28"/>
        <v>-1011</v>
      </c>
      <c r="I72" s="6">
        <f t="shared" si="28"/>
        <v>2168</v>
      </c>
      <c r="J72" s="13">
        <f t="shared" si="28"/>
        <v>-1017</v>
      </c>
      <c r="K72" s="6">
        <f t="shared" si="28"/>
        <v>-1646</v>
      </c>
      <c r="L72" s="6">
        <f t="shared" si="28"/>
        <v>-4837</v>
      </c>
      <c r="M72" s="6">
        <f t="shared" si="28"/>
        <v>-1345</v>
      </c>
      <c r="N72" s="6">
        <f t="shared" si="28"/>
        <v>-9309</v>
      </c>
      <c r="O72" s="13">
        <f t="shared" si="28"/>
        <v>-135890</v>
      </c>
      <c r="P72" s="6">
        <f t="shared" si="28"/>
        <v>-13873</v>
      </c>
      <c r="Q72" s="13">
        <f t="shared" si="28"/>
        <v>-13844</v>
      </c>
      <c r="R72" s="6">
        <f t="shared" si="26"/>
        <v>-15331</v>
      </c>
      <c r="S72" s="13">
        <f t="shared" si="27"/>
        <v>-21493</v>
      </c>
      <c r="T72" s="104"/>
      <c r="U72" s="104"/>
    </row>
    <row r="73" spans="1:21" ht="12" customHeight="1" hidden="1" outlineLevel="3">
      <c r="A73" s="15"/>
      <c r="B73" s="5" t="s">
        <v>547</v>
      </c>
      <c r="C73" s="28"/>
      <c r="D73" s="28"/>
      <c r="E73" s="13">
        <f aca="true" t="shared" si="29" ref="E73:Q73">F31-E31</f>
        <v>-11552</v>
      </c>
      <c r="F73" s="6">
        <f t="shared" si="29"/>
        <v>-60110</v>
      </c>
      <c r="G73" s="6">
        <f t="shared" si="29"/>
        <v>-3167</v>
      </c>
      <c r="H73" s="6">
        <f t="shared" si="29"/>
        <v>8186</v>
      </c>
      <c r="I73" s="6">
        <f t="shared" si="29"/>
        <v>9122</v>
      </c>
      <c r="J73" s="13">
        <f t="shared" si="29"/>
        <v>30502</v>
      </c>
      <c r="K73" s="6">
        <f t="shared" si="29"/>
        <v>36110</v>
      </c>
      <c r="L73" s="6">
        <f t="shared" si="29"/>
        <v>93941</v>
      </c>
      <c r="M73" s="6">
        <f t="shared" si="29"/>
        <v>86412</v>
      </c>
      <c r="N73" s="6">
        <f t="shared" si="29"/>
        <v>39271</v>
      </c>
      <c r="O73" s="13">
        <f t="shared" si="29"/>
        <v>25957</v>
      </c>
      <c r="P73" s="6">
        <f t="shared" si="29"/>
        <v>-27325</v>
      </c>
      <c r="Q73" s="13">
        <f t="shared" si="29"/>
        <v>10680</v>
      </c>
      <c r="R73" s="6">
        <f t="shared" si="26"/>
        <v>-3706</v>
      </c>
      <c r="S73" s="13">
        <f t="shared" si="27"/>
        <v>25856</v>
      </c>
      <c r="T73" s="104"/>
      <c r="U73" s="104"/>
    </row>
    <row r="74" spans="1:21" ht="12" customHeight="1" hidden="1" outlineLevel="3">
      <c r="A74" s="15"/>
      <c r="B74" s="5" t="s">
        <v>549</v>
      </c>
      <c r="C74" s="28"/>
      <c r="D74" s="28"/>
      <c r="E74" s="13">
        <f aca="true" t="shared" si="30" ref="E74:Q74">F32-E32</f>
        <v>-5112</v>
      </c>
      <c r="F74" s="6">
        <f t="shared" si="30"/>
        <v>-5717</v>
      </c>
      <c r="G74" s="6">
        <f t="shared" si="30"/>
        <v>-5197</v>
      </c>
      <c r="H74" s="6">
        <f t="shared" si="30"/>
        <v>-4976</v>
      </c>
      <c r="I74" s="6">
        <f t="shared" si="30"/>
        <v>-3559</v>
      </c>
      <c r="J74" s="13">
        <f t="shared" si="30"/>
        <v>-2826</v>
      </c>
      <c r="K74" s="6">
        <f t="shared" si="30"/>
        <v>-2275</v>
      </c>
      <c r="L74" s="6">
        <f t="shared" si="30"/>
        <v>-1474</v>
      </c>
      <c r="M74" s="6">
        <f t="shared" si="30"/>
        <v>-520</v>
      </c>
      <c r="N74" s="6">
        <f t="shared" si="30"/>
        <v>-288</v>
      </c>
      <c r="O74" s="13">
        <f t="shared" si="30"/>
        <v>67</v>
      </c>
      <c r="P74" s="6">
        <f t="shared" si="30"/>
        <v>-14977</v>
      </c>
      <c r="Q74" s="13">
        <f t="shared" si="30"/>
        <v>-5043</v>
      </c>
      <c r="R74" s="6">
        <f t="shared" si="26"/>
        <v>-4355</v>
      </c>
      <c r="S74" s="13">
        <f t="shared" si="27"/>
        <v>-2548</v>
      </c>
      <c r="T74" s="104"/>
      <c r="U74" s="104"/>
    </row>
    <row r="75" spans="1:21" ht="12" customHeight="1" hidden="1" outlineLevel="3">
      <c r="A75" s="15"/>
      <c r="B75" s="5" t="s">
        <v>579</v>
      </c>
      <c r="C75" s="28"/>
      <c r="D75" s="28"/>
      <c r="E75" s="13">
        <f aca="true" t="shared" si="31" ref="E75:Q75">F33-E33</f>
        <v>9534</v>
      </c>
      <c r="F75" s="6">
        <f t="shared" si="31"/>
        <v>7539</v>
      </c>
      <c r="G75" s="6">
        <f t="shared" si="31"/>
        <v>-14997</v>
      </c>
      <c r="H75" s="6">
        <f t="shared" si="31"/>
        <v>6238</v>
      </c>
      <c r="I75" s="6">
        <f t="shared" si="31"/>
        <v>5304</v>
      </c>
      <c r="J75" s="13">
        <f t="shared" si="31"/>
        <v>3318</v>
      </c>
      <c r="K75" s="6">
        <f t="shared" si="31"/>
        <v>3427</v>
      </c>
      <c r="L75" s="6">
        <f t="shared" si="31"/>
        <v>3236</v>
      </c>
      <c r="M75" s="6">
        <f t="shared" si="31"/>
        <v>3442</v>
      </c>
      <c r="N75" s="6">
        <f t="shared" si="31"/>
        <v>4103</v>
      </c>
      <c r="O75" s="13">
        <f t="shared" si="31"/>
        <v>4562</v>
      </c>
      <c r="P75" s="6">
        <f t="shared" si="31"/>
        <v>2510</v>
      </c>
      <c r="Q75" s="13">
        <f t="shared" si="31"/>
        <v>2500</v>
      </c>
      <c r="R75" s="6">
        <f t="shared" si="26"/>
        <v>3475</v>
      </c>
      <c r="S75" s="13">
        <f t="shared" si="27"/>
        <v>3403</v>
      </c>
      <c r="T75" s="104"/>
      <c r="U75" s="104"/>
    </row>
    <row r="76" spans="1:21" ht="12" customHeight="1" hidden="1" outlineLevel="3">
      <c r="A76" s="15"/>
      <c r="B76" s="5" t="s">
        <v>559</v>
      </c>
      <c r="C76" s="28"/>
      <c r="D76" s="28"/>
      <c r="E76" s="13">
        <f aca="true" t="shared" si="32" ref="E76:Q76">F34-E34</f>
        <v>-21346</v>
      </c>
      <c r="F76" s="6">
        <f t="shared" si="32"/>
        <v>-25445</v>
      </c>
      <c r="G76" s="6">
        <f t="shared" si="32"/>
        <v>-32491</v>
      </c>
      <c r="H76" s="6">
        <f t="shared" si="32"/>
        <v>-25620</v>
      </c>
      <c r="I76" s="6">
        <f t="shared" si="32"/>
        <v>-19193</v>
      </c>
      <c r="J76" s="13">
        <f t="shared" si="32"/>
        <v>-20968</v>
      </c>
      <c r="K76" s="6">
        <f t="shared" si="32"/>
        <v>-10423</v>
      </c>
      <c r="L76" s="6">
        <f t="shared" si="32"/>
        <v>-20757</v>
      </c>
      <c r="M76" s="6">
        <f t="shared" si="32"/>
        <v>-14426</v>
      </c>
      <c r="N76" s="6">
        <f t="shared" si="32"/>
        <v>-16651</v>
      </c>
      <c r="O76" s="13">
        <f t="shared" si="32"/>
        <v>-28324</v>
      </c>
      <c r="P76" s="6">
        <f t="shared" si="32"/>
        <v>-54075</v>
      </c>
      <c r="Q76" s="13">
        <f t="shared" si="32"/>
        <v>-23127</v>
      </c>
      <c r="R76" s="6">
        <f t="shared" si="26"/>
        <v>-31433</v>
      </c>
      <c r="S76" s="13">
        <f t="shared" si="27"/>
        <v>-28365</v>
      </c>
      <c r="T76" s="104"/>
      <c r="U76" s="104"/>
    </row>
    <row r="77" spans="1:21" ht="12" customHeight="1" hidden="1" outlineLevel="3">
      <c r="A77" s="15"/>
      <c r="B77" s="5" t="s">
        <v>620</v>
      </c>
      <c r="C77" s="28"/>
      <c r="D77" s="28"/>
      <c r="E77" s="13">
        <f aca="true" t="shared" si="33" ref="E77:Q77">F35-E35</f>
        <v>0</v>
      </c>
      <c r="F77" s="6">
        <f t="shared" si="33"/>
        <v>0</v>
      </c>
      <c r="G77" s="6">
        <f t="shared" si="33"/>
        <v>1985000</v>
      </c>
      <c r="H77" s="6">
        <f t="shared" si="33"/>
        <v>31000</v>
      </c>
      <c r="I77" s="6">
        <f t="shared" si="33"/>
        <v>25000</v>
      </c>
      <c r="J77" s="13">
        <f t="shared" si="33"/>
        <v>59000</v>
      </c>
      <c r="K77" s="6">
        <f t="shared" si="33"/>
        <v>26708</v>
      </c>
      <c r="L77" s="6">
        <f t="shared" si="33"/>
        <v>26431</v>
      </c>
      <c r="M77" s="6">
        <f t="shared" si="33"/>
        <v>27547</v>
      </c>
      <c r="N77" s="6">
        <f t="shared" si="33"/>
        <v>27421</v>
      </c>
      <c r="O77" s="13">
        <f t="shared" si="33"/>
        <v>-413927</v>
      </c>
      <c r="P77" s="6">
        <f t="shared" si="33"/>
        <v>4465</v>
      </c>
      <c r="Q77" s="13">
        <f t="shared" si="33"/>
        <v>16961</v>
      </c>
      <c r="R77" s="6">
        <f t="shared" si="26"/>
        <v>5025</v>
      </c>
      <c r="S77" s="13">
        <f t="shared" si="27"/>
        <v>-15687</v>
      </c>
      <c r="T77" s="104"/>
      <c r="U77" s="104"/>
    </row>
    <row r="78" spans="1:21" ht="12" customHeight="1" hidden="1" outlineLevel="3">
      <c r="A78" s="15"/>
      <c r="B78" s="5" t="s">
        <v>556</v>
      </c>
      <c r="C78" s="28"/>
      <c r="D78" s="28"/>
      <c r="E78" s="13">
        <f aca="true" t="shared" si="34" ref="E78:Q78">F36-E36</f>
        <v>-17461</v>
      </c>
      <c r="F78" s="6">
        <f t="shared" si="34"/>
        <v>-18486</v>
      </c>
      <c r="G78" s="6">
        <f t="shared" si="34"/>
        <v>-14288</v>
      </c>
      <c r="H78" s="6">
        <f t="shared" si="34"/>
        <v>-12277</v>
      </c>
      <c r="I78" s="6">
        <f t="shared" si="34"/>
        <v>-12769</v>
      </c>
      <c r="J78" s="13">
        <f t="shared" si="34"/>
        <v>-11844</v>
      </c>
      <c r="K78" s="6">
        <f t="shared" si="34"/>
        <v>-13285</v>
      </c>
      <c r="L78" s="6">
        <f t="shared" si="34"/>
        <v>-10411</v>
      </c>
      <c r="M78" s="6">
        <f t="shared" si="34"/>
        <v>-9600</v>
      </c>
      <c r="N78" s="6">
        <f t="shared" si="34"/>
        <v>-12920</v>
      </c>
      <c r="O78" s="13">
        <f t="shared" si="34"/>
        <v>-18733</v>
      </c>
      <c r="P78" s="6">
        <f t="shared" si="34"/>
        <v>-184828</v>
      </c>
      <c r="Q78" s="13">
        <f t="shared" si="34"/>
        <v>-20988</v>
      </c>
      <c r="R78" s="6">
        <f t="shared" si="26"/>
        <v>-22357</v>
      </c>
      <c r="S78" s="13">
        <f t="shared" si="27"/>
        <v>-15372</v>
      </c>
      <c r="T78" s="104"/>
      <c r="U78" s="104"/>
    </row>
    <row r="79" spans="1:21" ht="12" customHeight="1" hidden="1" outlineLevel="3">
      <c r="A79" s="15"/>
      <c r="B79" s="5" t="s">
        <v>557</v>
      </c>
      <c r="C79" s="28"/>
      <c r="D79" s="28"/>
      <c r="E79" s="13">
        <f aca="true" t="shared" si="35" ref="E79:Q79">F37-E37</f>
        <v>-25076</v>
      </c>
      <c r="F79" s="6">
        <f t="shared" si="35"/>
        <v>-11412</v>
      </c>
      <c r="G79" s="6">
        <f t="shared" si="35"/>
        <v>-13033</v>
      </c>
      <c r="H79" s="6">
        <f t="shared" si="35"/>
        <v>-16696</v>
      </c>
      <c r="I79" s="6">
        <f t="shared" si="35"/>
        <v>-20533</v>
      </c>
      <c r="J79" s="13">
        <f t="shared" si="35"/>
        <v>-22040</v>
      </c>
      <c r="K79" s="6">
        <f t="shared" si="35"/>
        <v>-18405</v>
      </c>
      <c r="L79" s="6">
        <f t="shared" si="35"/>
        <v>-18522</v>
      </c>
      <c r="M79" s="6">
        <f t="shared" si="35"/>
        <v>-16485</v>
      </c>
      <c r="N79" s="6">
        <f t="shared" si="35"/>
        <v>-20833</v>
      </c>
      <c r="O79" s="13">
        <f t="shared" si="35"/>
        <v>-84438</v>
      </c>
      <c r="P79" s="6">
        <f t="shared" si="35"/>
        <v>-240960</v>
      </c>
      <c r="Q79" s="13">
        <f t="shared" si="35"/>
        <v>-31736</v>
      </c>
      <c r="R79" s="6">
        <f t="shared" si="26"/>
        <v>-28433</v>
      </c>
      <c r="S79" s="13">
        <f t="shared" si="27"/>
        <v>-22210</v>
      </c>
      <c r="T79" s="104"/>
      <c r="U79" s="104"/>
    </row>
    <row r="80" spans="1:21" ht="12" customHeight="1" hidden="1" outlineLevel="3">
      <c r="A80" s="15"/>
      <c r="B80" s="5" t="s">
        <v>575</v>
      </c>
      <c r="C80" s="28"/>
      <c r="D80" s="28"/>
      <c r="E80" s="13">
        <f aca="true" t="shared" si="36" ref="E80:Q80">F38-E38</f>
        <v>2295</v>
      </c>
      <c r="F80" s="6">
        <f t="shared" si="36"/>
        <v>2294</v>
      </c>
      <c r="G80" s="6">
        <f t="shared" si="36"/>
        <v>2215</v>
      </c>
      <c r="H80" s="6">
        <f t="shared" si="36"/>
        <v>1958</v>
      </c>
      <c r="I80" s="6">
        <f t="shared" si="36"/>
        <v>1720</v>
      </c>
      <c r="J80" s="13">
        <f t="shared" si="36"/>
        <v>598</v>
      </c>
      <c r="K80" s="6">
        <f t="shared" si="36"/>
        <v>1320</v>
      </c>
      <c r="L80" s="6">
        <f t="shared" si="36"/>
        <v>2612</v>
      </c>
      <c r="M80" s="6">
        <f t="shared" si="36"/>
        <v>2634</v>
      </c>
      <c r="N80" s="6">
        <f t="shared" si="36"/>
        <v>2780</v>
      </c>
      <c r="O80" s="13">
        <f t="shared" si="36"/>
        <v>-13050</v>
      </c>
      <c r="P80" s="6">
        <f t="shared" si="36"/>
        <v>1368</v>
      </c>
      <c r="Q80" s="13">
        <f t="shared" si="36"/>
        <v>1537</v>
      </c>
      <c r="R80" s="6">
        <f t="shared" si="26"/>
        <v>-1256</v>
      </c>
      <c r="S80" s="13">
        <f t="shared" si="27"/>
        <v>578</v>
      </c>
      <c r="T80" s="104"/>
      <c r="U80" s="104"/>
    </row>
    <row r="81" spans="1:21" ht="12" customHeight="1" hidden="1" outlineLevel="3">
      <c r="A81" s="15"/>
      <c r="B81" s="5" t="s">
        <v>563</v>
      </c>
      <c r="C81" s="28"/>
      <c r="D81" s="28"/>
      <c r="E81" s="13">
        <f aca="true" t="shared" si="37" ref="E81:Q81">F39-E39</f>
        <v>-399604</v>
      </c>
      <c r="F81" s="6">
        <f t="shared" si="37"/>
        <v>-11758</v>
      </c>
      <c r="G81" s="6">
        <f t="shared" si="37"/>
        <v>-23666</v>
      </c>
      <c r="H81" s="6">
        <f t="shared" si="37"/>
        <v>-27923</v>
      </c>
      <c r="I81" s="6">
        <f t="shared" si="37"/>
        <v>-16773</v>
      </c>
      <c r="J81" s="13">
        <f t="shared" si="37"/>
        <v>-16780</v>
      </c>
      <c r="K81" s="6">
        <f t="shared" si="37"/>
        <v>-31576</v>
      </c>
      <c r="L81" s="6">
        <f t="shared" si="37"/>
        <v>-9838</v>
      </c>
      <c r="M81" s="6">
        <f t="shared" si="37"/>
        <v>20235</v>
      </c>
      <c r="N81" s="6">
        <f t="shared" si="37"/>
        <v>31453</v>
      </c>
      <c r="O81" s="13">
        <f t="shared" si="37"/>
        <v>32708</v>
      </c>
      <c r="P81" s="6">
        <f t="shared" si="37"/>
        <v>338410</v>
      </c>
      <c r="Q81" s="13">
        <f t="shared" si="37"/>
        <v>-5148</v>
      </c>
      <c r="R81" s="6">
        <f t="shared" si="26"/>
        <v>-515443</v>
      </c>
      <c r="S81" s="13">
        <f t="shared" si="27"/>
        <v>-12242</v>
      </c>
      <c r="T81" s="104"/>
      <c r="U81" s="104"/>
    </row>
    <row r="82" spans="1:21" ht="12" customHeight="1" hidden="1" outlineLevel="3">
      <c r="A82" s="15"/>
      <c r="B82" s="5" t="s">
        <v>565</v>
      </c>
      <c r="C82" s="28"/>
      <c r="D82" s="28"/>
      <c r="E82" s="13">
        <f aca="true" t="shared" si="38" ref="E82:Q82">F40-E40</f>
        <v>-25028</v>
      </c>
      <c r="F82" s="6">
        <f t="shared" si="38"/>
        <v>-596974</v>
      </c>
      <c r="G82" s="6">
        <f t="shared" si="38"/>
        <v>-205974</v>
      </c>
      <c r="H82" s="6">
        <f t="shared" si="38"/>
        <v>-106367</v>
      </c>
      <c r="I82" s="6">
        <f t="shared" si="38"/>
        <v>-138788</v>
      </c>
      <c r="J82" s="13">
        <f t="shared" si="38"/>
        <v>-125338</v>
      </c>
      <c r="K82" s="6">
        <f t="shared" si="38"/>
        <v>-126513</v>
      </c>
      <c r="L82" s="6">
        <f t="shared" si="38"/>
        <v>-495043</v>
      </c>
      <c r="M82" s="6">
        <f t="shared" si="38"/>
        <v>-195170</v>
      </c>
      <c r="N82" s="6">
        <f t="shared" si="38"/>
        <v>-145607</v>
      </c>
      <c r="O82" s="13">
        <f t="shared" si="38"/>
        <v>-95624</v>
      </c>
      <c r="P82" s="6">
        <f t="shared" si="38"/>
        <v>-103063</v>
      </c>
      <c r="Q82" s="13">
        <f t="shared" si="38"/>
        <v>-75922</v>
      </c>
      <c r="R82" s="6">
        <f t="shared" si="26"/>
        <v>-72763</v>
      </c>
      <c r="S82" s="13">
        <f t="shared" si="27"/>
        <v>-85903</v>
      </c>
      <c r="T82" s="104"/>
      <c r="U82" s="104"/>
    </row>
    <row r="83" spans="1:21" ht="12" customHeight="1" hidden="1" outlineLevel="3">
      <c r="A83" s="15"/>
      <c r="B83" s="5" t="s">
        <v>621</v>
      </c>
      <c r="C83" s="28"/>
      <c r="D83" s="28"/>
      <c r="E83" s="13"/>
      <c r="F83" s="6"/>
      <c r="G83" s="6">
        <f aca="true" t="shared" si="39" ref="G83:Q83">H41-G41</f>
        <v>-11208</v>
      </c>
      <c r="H83" s="6">
        <f t="shared" si="39"/>
        <v>-20655</v>
      </c>
      <c r="I83" s="6">
        <f t="shared" si="39"/>
        <v>-14213</v>
      </c>
      <c r="J83" s="13">
        <f t="shared" si="39"/>
        <v>-30563</v>
      </c>
      <c r="K83" s="6">
        <f t="shared" si="39"/>
        <v>-27836</v>
      </c>
      <c r="L83" s="6">
        <f t="shared" si="39"/>
        <v>-32144</v>
      </c>
      <c r="M83" s="6">
        <f t="shared" si="39"/>
        <v>-30570</v>
      </c>
      <c r="N83" s="6">
        <f t="shared" si="39"/>
        <v>-28260</v>
      </c>
      <c r="O83" s="13">
        <f t="shared" si="39"/>
        <v>-55128</v>
      </c>
      <c r="P83" s="6">
        <f t="shared" si="39"/>
        <v>-34900</v>
      </c>
      <c r="Q83" s="13">
        <f t="shared" si="39"/>
        <v>-35144</v>
      </c>
      <c r="R83" s="6">
        <f t="shared" si="26"/>
        <v>-34746</v>
      </c>
      <c r="S83" s="13">
        <f t="shared" si="27"/>
        <v>-34786</v>
      </c>
      <c r="T83" s="104"/>
      <c r="U83" s="104"/>
    </row>
    <row r="84" spans="1:21" ht="12" customHeight="1" hidden="1" outlineLevel="3">
      <c r="A84" s="15"/>
      <c r="B84" s="5" t="s">
        <v>567</v>
      </c>
      <c r="C84" s="28"/>
      <c r="D84" s="28"/>
      <c r="E84" s="13">
        <f aca="true" t="shared" si="40" ref="E84:Q84">F42-E42</f>
        <v>-19874</v>
      </c>
      <c r="F84" s="6">
        <f t="shared" si="40"/>
        <v>168</v>
      </c>
      <c r="G84" s="6">
        <f t="shared" si="40"/>
        <v>210</v>
      </c>
      <c r="H84" s="6">
        <f t="shared" si="40"/>
        <v>892</v>
      </c>
      <c r="I84" s="6">
        <f t="shared" si="40"/>
        <v>4769</v>
      </c>
      <c r="J84" s="13">
        <f t="shared" si="40"/>
        <v>4358</v>
      </c>
      <c r="K84" s="6">
        <f t="shared" si="40"/>
        <v>4457</v>
      </c>
      <c r="L84" s="6">
        <f t="shared" si="40"/>
        <v>7361</v>
      </c>
      <c r="M84" s="6">
        <f t="shared" si="40"/>
        <v>11256</v>
      </c>
      <c r="N84" s="6">
        <f t="shared" si="40"/>
        <v>12671</v>
      </c>
      <c r="O84" s="13">
        <f t="shared" si="40"/>
        <v>10348</v>
      </c>
      <c r="P84" s="6">
        <f t="shared" si="40"/>
        <v>-30951</v>
      </c>
      <c r="Q84" s="13">
        <f t="shared" si="40"/>
        <v>6514</v>
      </c>
      <c r="R84" s="6">
        <f t="shared" si="26"/>
        <v>5113</v>
      </c>
      <c r="S84" s="13">
        <f t="shared" si="27"/>
        <v>5400</v>
      </c>
      <c r="T84" s="104"/>
      <c r="U84" s="104"/>
    </row>
    <row r="85" spans="1:21" ht="12" customHeight="1" hidden="1" outlineLevel="3">
      <c r="A85" s="15"/>
      <c r="B85" s="5" t="s">
        <v>566</v>
      </c>
      <c r="C85" s="28"/>
      <c r="D85" s="28"/>
      <c r="E85" s="13">
        <f aca="true" t="shared" si="41" ref="E85:Q85">F43-E43</f>
        <v>2339</v>
      </c>
      <c r="F85" s="6">
        <f t="shared" si="41"/>
        <v>3932</v>
      </c>
      <c r="G85" s="6">
        <f t="shared" si="41"/>
        <v>1007</v>
      </c>
      <c r="H85" s="6">
        <f t="shared" si="41"/>
        <v>1400</v>
      </c>
      <c r="I85" s="6">
        <f t="shared" si="41"/>
        <v>1157</v>
      </c>
      <c r="J85" s="13">
        <f t="shared" si="41"/>
        <v>5768</v>
      </c>
      <c r="K85" s="6">
        <f t="shared" si="41"/>
        <v>7019</v>
      </c>
      <c r="L85" s="6">
        <f t="shared" si="41"/>
        <v>-108</v>
      </c>
      <c r="M85" s="6">
        <f t="shared" si="41"/>
        <v>22093</v>
      </c>
      <c r="N85" s="6">
        <f t="shared" si="41"/>
        <v>14614</v>
      </c>
      <c r="O85" s="13">
        <f t="shared" si="41"/>
        <v>3213</v>
      </c>
      <c r="P85" s="6">
        <f t="shared" si="41"/>
        <v>5307</v>
      </c>
      <c r="Q85" s="13">
        <f t="shared" si="41"/>
        <v>3325</v>
      </c>
      <c r="R85" s="6">
        <f t="shared" si="26"/>
        <v>2264</v>
      </c>
      <c r="S85" s="13">
        <f t="shared" si="27"/>
        <v>1789</v>
      </c>
      <c r="T85" s="104"/>
      <c r="U85" s="104"/>
    </row>
    <row r="86" spans="1:21" ht="12" customHeight="1" hidden="1" outlineLevel="2" collapsed="1">
      <c r="A86" s="19" t="s">
        <v>602</v>
      </c>
      <c r="B86" s="20"/>
      <c r="C86" s="22"/>
      <c r="D86" s="22"/>
      <c r="E86" s="46"/>
      <c r="F86" s="47"/>
      <c r="G86" s="47"/>
      <c r="H86" s="47"/>
      <c r="I86" s="47"/>
      <c r="J86" s="46"/>
      <c r="K86" s="47"/>
      <c r="L86" s="47"/>
      <c r="M86" s="47"/>
      <c r="N86" s="47"/>
      <c r="O86" s="46"/>
      <c r="P86" s="47"/>
      <c r="Q86" s="46"/>
      <c r="R86" s="47"/>
      <c r="S86" s="46"/>
      <c r="T86" s="79"/>
      <c r="U86" s="79"/>
    </row>
    <row r="87" spans="1:21" ht="12" customHeight="1" hidden="1" outlineLevel="3">
      <c r="A87" s="74"/>
      <c r="B87" s="5" t="s">
        <v>577</v>
      </c>
      <c r="C87" s="28"/>
      <c r="D87" s="28"/>
      <c r="E87" s="13">
        <v>1006156</v>
      </c>
      <c r="F87" s="6">
        <v>942488</v>
      </c>
      <c r="G87" s="6">
        <v>931957</v>
      </c>
      <c r="H87" s="6">
        <v>921983</v>
      </c>
      <c r="I87" s="6">
        <v>918000</v>
      </c>
      <c r="J87" s="13">
        <v>909965</v>
      </c>
      <c r="K87" s="6">
        <v>-2830718</v>
      </c>
      <c r="L87" s="6">
        <v>897000</v>
      </c>
      <c r="M87" s="6">
        <v>930844</v>
      </c>
      <c r="N87" s="6">
        <v>1044212</v>
      </c>
      <c r="O87" s="13">
        <v>1161676</v>
      </c>
      <c r="P87" s="6">
        <f>Q45-P45</f>
        <v>1001281</v>
      </c>
      <c r="Q87" s="13">
        <f>R45-Q45</f>
        <v>903115</v>
      </c>
      <c r="R87" s="6">
        <v>5113</v>
      </c>
      <c r="S87" s="13">
        <v>5400</v>
      </c>
      <c r="T87" s="104"/>
      <c r="U87" s="104"/>
    </row>
    <row r="88" spans="1:21" ht="12" customHeight="1" hidden="1" outlineLevel="1" collapsed="1">
      <c r="A88" s="19" t="s">
        <v>613</v>
      </c>
      <c r="B88" s="20"/>
      <c r="C88" s="22"/>
      <c r="D88" s="22"/>
      <c r="E88" s="22"/>
      <c r="F88" s="20"/>
      <c r="G88" s="20"/>
      <c r="H88" s="20"/>
      <c r="I88" s="20"/>
      <c r="J88" s="22"/>
      <c r="K88" s="20"/>
      <c r="L88" s="20"/>
      <c r="M88" s="20"/>
      <c r="N88" s="20"/>
      <c r="O88" s="22"/>
      <c r="P88" s="20"/>
      <c r="Q88" s="22"/>
      <c r="R88" s="20"/>
      <c r="S88" s="22"/>
      <c r="T88" s="21"/>
      <c r="U88" s="21"/>
    </row>
    <row r="89" spans="1:21" ht="12" customHeight="1" hidden="1" outlineLevel="2" collapsed="1">
      <c r="A89" s="19" t="s">
        <v>585</v>
      </c>
      <c r="B89" s="20"/>
      <c r="C89" s="22"/>
      <c r="D89" s="22"/>
      <c r="E89" s="46"/>
      <c r="F89" s="47"/>
      <c r="G89" s="47"/>
      <c r="H89" s="47"/>
      <c r="I89" s="47"/>
      <c r="J89" s="46"/>
      <c r="K89" s="47"/>
      <c r="L89" s="47"/>
      <c r="M89" s="47"/>
      <c r="N89" s="47"/>
      <c r="O89" s="46"/>
      <c r="P89" s="47"/>
      <c r="Q89" s="46"/>
      <c r="R89" s="47"/>
      <c r="S89" s="46"/>
      <c r="T89" s="79"/>
      <c r="U89" s="79"/>
    </row>
    <row r="90" spans="1:21" ht="12" customHeight="1" hidden="1" outlineLevel="3">
      <c r="A90" s="15"/>
      <c r="B90" s="5" t="s">
        <v>562</v>
      </c>
      <c r="C90" s="28"/>
      <c r="D90" s="28"/>
      <c r="E90" s="68">
        <f aca="true" t="shared" si="42" ref="E90:S90">E48/E6*1000</f>
        <v>2.3443594037929136</v>
      </c>
      <c r="F90" s="77">
        <f t="shared" si="42"/>
        <v>5.322813543439889</v>
      </c>
      <c r="G90" s="77">
        <f t="shared" si="42"/>
        <v>4.542985549950147</v>
      </c>
      <c r="H90" s="77">
        <f t="shared" si="42"/>
        <v>5.222046219923699</v>
      </c>
      <c r="I90" s="77">
        <f t="shared" si="42"/>
        <v>7.21958525886105</v>
      </c>
      <c r="J90" s="68">
        <f t="shared" si="42"/>
        <v>6.454905827192786</v>
      </c>
      <c r="K90" s="77">
        <f t="shared" si="42"/>
        <v>3.475280393317518</v>
      </c>
      <c r="L90" s="77">
        <f t="shared" si="42"/>
        <v>4.298933814190635</v>
      </c>
      <c r="M90" s="77">
        <f t="shared" si="42"/>
        <v>4.407957500500085</v>
      </c>
      <c r="N90" s="77">
        <f t="shared" si="42"/>
        <v>2.3972922446458877</v>
      </c>
      <c r="O90" s="68">
        <f t="shared" si="42"/>
        <v>3.458029513007908</v>
      </c>
      <c r="P90" s="77">
        <f t="shared" si="42"/>
        <v>0.46036220713039067</v>
      </c>
      <c r="Q90" s="68">
        <f t="shared" si="42"/>
        <v>5.201994595463125</v>
      </c>
      <c r="R90" s="77">
        <f t="shared" si="42"/>
        <v>6.510874529393529</v>
      </c>
      <c r="S90" s="68">
        <f t="shared" si="42"/>
        <v>9.17338876762116</v>
      </c>
      <c r="T90" s="108"/>
      <c r="U90" s="108"/>
    </row>
    <row r="91" spans="1:21" ht="12" customHeight="1" hidden="1" outlineLevel="3">
      <c r="A91" s="15"/>
      <c r="B91" s="5" t="s">
        <v>545</v>
      </c>
      <c r="C91" s="28"/>
      <c r="D91" s="28"/>
      <c r="E91" s="68">
        <f aca="true" t="shared" si="43" ref="E91:S91">E49/E7*1000</f>
        <v>2.3760912229950235</v>
      </c>
      <c r="F91" s="77">
        <f t="shared" si="43"/>
        <v>4.512241248379925</v>
      </c>
      <c r="G91" s="77">
        <f t="shared" si="43"/>
        <v>4.47334919214625</v>
      </c>
      <c r="H91" s="77">
        <f t="shared" si="43"/>
        <v>3.918270688511723</v>
      </c>
      <c r="I91" s="77">
        <f t="shared" si="43"/>
        <v>4.754616997522513</v>
      </c>
      <c r="J91" s="68">
        <f t="shared" si="43"/>
        <v>6.2733035084165465</v>
      </c>
      <c r="K91" s="77">
        <f t="shared" si="43"/>
        <v>6.9593132472970725</v>
      </c>
      <c r="L91" s="77">
        <f t="shared" si="43"/>
        <v>7.778519110997234</v>
      </c>
      <c r="M91" s="77">
        <f t="shared" si="43"/>
        <v>8.082411459935843</v>
      </c>
      <c r="N91" s="77">
        <f t="shared" si="43"/>
        <v>8.074430767742824</v>
      </c>
      <c r="O91" s="68">
        <f t="shared" si="43"/>
        <v>7.241760882590761</v>
      </c>
      <c r="P91" s="77">
        <f t="shared" si="43"/>
        <v>16.160327447095064</v>
      </c>
      <c r="Q91" s="68">
        <f t="shared" si="43"/>
        <v>6.020090402303771</v>
      </c>
      <c r="R91" s="77">
        <f t="shared" si="43"/>
        <v>3.794244610246414</v>
      </c>
      <c r="S91" s="68">
        <f t="shared" si="43"/>
        <v>4.859160913360166</v>
      </c>
      <c r="T91" s="108"/>
      <c r="U91" s="108"/>
    </row>
    <row r="92" spans="1:21" ht="12" customHeight="1" hidden="1" outlineLevel="3">
      <c r="A92" s="15"/>
      <c r="B92" s="5" t="s">
        <v>555</v>
      </c>
      <c r="C92" s="28"/>
      <c r="D92" s="28"/>
      <c r="E92" s="68">
        <f aca="true" t="shared" si="44" ref="E92:S92">E50/E8*1000</f>
        <v>10.212933582622373</v>
      </c>
      <c r="F92" s="77">
        <f t="shared" si="44"/>
        <v>11.454392451282992</v>
      </c>
      <c r="G92" s="77">
        <f t="shared" si="44"/>
        <v>13.603783773823984</v>
      </c>
      <c r="H92" s="77">
        <f t="shared" si="44"/>
        <v>21.29661868984544</v>
      </c>
      <c r="I92" s="77">
        <f t="shared" si="44"/>
        <v>25.75143729111529</v>
      </c>
      <c r="J92" s="68">
        <f t="shared" si="44"/>
        <v>23.0106450428805</v>
      </c>
      <c r="K92" s="77">
        <f t="shared" si="44"/>
        <v>16.00962404131449</v>
      </c>
      <c r="L92" s="77">
        <f t="shared" si="44"/>
        <v>13.593447406136509</v>
      </c>
      <c r="M92" s="77">
        <f t="shared" si="44"/>
        <v>9.6367651586468</v>
      </c>
      <c r="N92" s="77">
        <f t="shared" si="44"/>
        <v>7.870745098039216</v>
      </c>
      <c r="O92" s="68">
        <f t="shared" si="44"/>
        <v>1.603691478645877</v>
      </c>
      <c r="P92" s="77">
        <f t="shared" si="44"/>
        <v>71.57321598388931</v>
      </c>
      <c r="Q92" s="68">
        <f t="shared" si="44"/>
        <v>4.48602164009508</v>
      </c>
      <c r="R92" s="77">
        <f t="shared" si="44"/>
        <v>-9.0982794342852</v>
      </c>
      <c r="S92" s="68">
        <f t="shared" si="44"/>
        <v>-12.811188811188812</v>
      </c>
      <c r="T92" s="108"/>
      <c r="U92" s="108"/>
    </row>
    <row r="93" spans="1:21" ht="12" customHeight="1" hidden="1" outlineLevel="3">
      <c r="A93" s="15"/>
      <c r="B93" s="5" t="s">
        <v>548</v>
      </c>
      <c r="C93" s="28"/>
      <c r="D93" s="28"/>
      <c r="E93" s="68">
        <f aca="true" t="shared" si="45" ref="E93:S93">E51/E9*1000</f>
        <v>3.6007369578350548</v>
      </c>
      <c r="F93" s="77">
        <f t="shared" si="45"/>
        <v>3.5784709972235165</v>
      </c>
      <c r="G93" s="77">
        <f t="shared" si="45"/>
        <v>2.8226529025470377</v>
      </c>
      <c r="H93" s="77">
        <f t="shared" si="45"/>
        <v>2.625240386981943</v>
      </c>
      <c r="I93" s="77">
        <f t="shared" si="45"/>
        <v>2.550188600944116</v>
      </c>
      <c r="J93" s="68">
        <f t="shared" si="45"/>
        <v>2.9666971886229176</v>
      </c>
      <c r="K93" s="77">
        <f t="shared" si="45"/>
        <v>3.6158725473559543</v>
      </c>
      <c r="L93" s="77">
        <f t="shared" si="45"/>
        <v>5.2701592264778725</v>
      </c>
      <c r="M93" s="77">
        <f t="shared" si="45"/>
        <v>6.512301145167886</v>
      </c>
      <c r="N93" s="77">
        <f t="shared" si="45"/>
        <v>3.2655647305945386</v>
      </c>
      <c r="O93" s="68">
        <f t="shared" si="45"/>
        <v>5.63871734778637</v>
      </c>
      <c r="P93" s="77">
        <f t="shared" si="45"/>
        <v>3.576574444469222</v>
      </c>
      <c r="Q93" s="68">
        <f t="shared" si="45"/>
        <v>3.96235760277365</v>
      </c>
      <c r="R93" s="77">
        <f t="shared" si="45"/>
        <v>2.6268029931667782</v>
      </c>
      <c r="S93" s="68">
        <f t="shared" si="45"/>
        <v>7.542709233632615</v>
      </c>
      <c r="T93" s="108"/>
      <c r="U93" s="108"/>
    </row>
    <row r="94" spans="1:21" ht="12" customHeight="1" hidden="1" outlineLevel="3">
      <c r="A94" s="15"/>
      <c r="B94" s="5" t="s">
        <v>568</v>
      </c>
      <c r="C94" s="28"/>
      <c r="D94" s="28"/>
      <c r="E94" s="68">
        <f aca="true" t="shared" si="46" ref="E94:S94">E52/E10*1000</f>
        <v>1.8975878801895538</v>
      </c>
      <c r="F94" s="77">
        <f t="shared" si="46"/>
        <v>2.6608172179154486</v>
      </c>
      <c r="G94" s="77">
        <f t="shared" si="46"/>
        <v>2.193304549980837</v>
      </c>
      <c r="H94" s="77">
        <f t="shared" si="46"/>
        <v>2.580914066529077</v>
      </c>
      <c r="I94" s="77">
        <f t="shared" si="46"/>
        <v>3.233690925127957</v>
      </c>
      <c r="J94" s="68">
        <f t="shared" si="46"/>
        <v>3.6223809635659396</v>
      </c>
      <c r="K94" s="77">
        <f t="shared" si="46"/>
        <v>4.067105818958137</v>
      </c>
      <c r="L94" s="77">
        <f t="shared" si="46"/>
        <v>4.4588214225817735</v>
      </c>
      <c r="M94" s="77">
        <f t="shared" si="46"/>
        <v>4.873139886848069</v>
      </c>
      <c r="N94" s="77">
        <f t="shared" si="46"/>
        <v>4.714892888402749</v>
      </c>
      <c r="O94" s="68">
        <f t="shared" si="46"/>
        <v>4.456568313461064</v>
      </c>
      <c r="P94" s="77">
        <f t="shared" si="46"/>
        <v>4.835286597376582</v>
      </c>
      <c r="Q94" s="68">
        <f t="shared" si="46"/>
        <v>4.703896326547087</v>
      </c>
      <c r="R94" s="77">
        <f t="shared" si="46"/>
        <v>4.532426307532017</v>
      </c>
      <c r="S94" s="68">
        <f t="shared" si="46"/>
        <v>3.757473029220714</v>
      </c>
      <c r="T94" s="108"/>
      <c r="U94" s="108"/>
    </row>
    <row r="95" spans="1:21" ht="12" customHeight="1" hidden="1" outlineLevel="3">
      <c r="A95" s="15"/>
      <c r="B95" s="5" t="s">
        <v>553</v>
      </c>
      <c r="C95" s="28"/>
      <c r="D95" s="28"/>
      <c r="E95" s="68">
        <f aca="true" t="shared" si="47" ref="E95:S95">E53/E11*1000</f>
        <v>7.173058752873192</v>
      </c>
      <c r="F95" s="77">
        <f t="shared" si="47"/>
        <v>7.2929812347022915</v>
      </c>
      <c r="G95" s="77">
        <f t="shared" si="47"/>
        <v>7.164166158016709</v>
      </c>
      <c r="H95" s="77">
        <f t="shared" si="47"/>
        <v>6.920864977432465</v>
      </c>
      <c r="I95" s="77">
        <f t="shared" si="47"/>
        <v>7.715712138209958</v>
      </c>
      <c r="J95" s="68">
        <f t="shared" si="47"/>
        <v>7.2764715075159065</v>
      </c>
      <c r="K95" s="77">
        <f t="shared" si="47"/>
        <v>6.570178682828075</v>
      </c>
      <c r="L95" s="77">
        <f t="shared" si="47"/>
        <v>5.69132893492999</v>
      </c>
      <c r="M95" s="77">
        <f t="shared" si="47"/>
        <v>5.653371670633142</v>
      </c>
      <c r="N95" s="77">
        <f t="shared" si="47"/>
        <v>5.393313663143617</v>
      </c>
      <c r="O95" s="68">
        <f t="shared" si="47"/>
        <v>5.547287847530243</v>
      </c>
      <c r="P95" s="77">
        <f t="shared" si="47"/>
        <v>3.2662310790375026</v>
      </c>
      <c r="Q95" s="68">
        <f t="shared" si="47"/>
        <v>4.456540550470784</v>
      </c>
      <c r="R95" s="77">
        <f t="shared" si="47"/>
        <v>3.9152885629123637</v>
      </c>
      <c r="S95" s="68">
        <f t="shared" si="47"/>
        <v>7.851225854640088</v>
      </c>
      <c r="T95" s="108"/>
      <c r="U95" s="108"/>
    </row>
    <row r="96" spans="1:21" ht="12" customHeight="1" hidden="1" outlineLevel="3">
      <c r="A96" s="15"/>
      <c r="B96" s="5" t="s">
        <v>580</v>
      </c>
      <c r="C96" s="28"/>
      <c r="D96" s="28"/>
      <c r="E96" s="68">
        <f aca="true" t="shared" si="48" ref="E96:S96">E54/E12*1000</f>
        <v>1.1691934889560112</v>
      </c>
      <c r="F96" s="77">
        <f t="shared" si="48"/>
        <v>2.197544503652707</v>
      </c>
      <c r="G96" s="77">
        <f t="shared" si="48"/>
        <v>1.1689791216090661</v>
      </c>
      <c r="H96" s="77">
        <f t="shared" si="48"/>
        <v>-0.06068816918732374</v>
      </c>
      <c r="I96" s="77">
        <f t="shared" si="48"/>
        <v>-0.37345663339350055</v>
      </c>
      <c r="J96" s="68">
        <f t="shared" si="48"/>
        <v>-0.7618588264467436</v>
      </c>
      <c r="K96" s="77">
        <f t="shared" si="48"/>
        <v>-1.4931100641154602</v>
      </c>
      <c r="L96" s="77">
        <f t="shared" si="48"/>
        <v>-1.1792396385655837</v>
      </c>
      <c r="M96" s="77">
        <f t="shared" si="48"/>
        <v>-2.620854644959828</v>
      </c>
      <c r="N96" s="77">
        <f t="shared" si="48"/>
        <v>-2.440161597308253</v>
      </c>
      <c r="O96" s="68">
        <f t="shared" si="48"/>
        <v>-0.6192371929297745</v>
      </c>
      <c r="P96" s="77">
        <f t="shared" si="48"/>
        <v>-17.414973715132824</v>
      </c>
      <c r="Q96" s="68">
        <f t="shared" si="48"/>
        <v>2.4380819117641566</v>
      </c>
      <c r="R96" s="77">
        <f t="shared" si="48"/>
        <v>3.026647568035397</v>
      </c>
      <c r="S96" s="68">
        <f t="shared" si="48"/>
        <v>5.033425402999225</v>
      </c>
      <c r="T96" s="108"/>
      <c r="U96" s="108"/>
    </row>
    <row r="97" spans="1:21" ht="12" customHeight="1" hidden="1" outlineLevel="3">
      <c r="A97" s="15"/>
      <c r="B97" s="5" t="s">
        <v>551</v>
      </c>
      <c r="C97" s="28"/>
      <c r="D97" s="28"/>
      <c r="E97" s="68">
        <f aca="true" t="shared" si="49" ref="E97:S97">E55/E13*1000</f>
        <v>2.5173891897994425</v>
      </c>
      <c r="F97" s="77">
        <f t="shared" si="49"/>
        <v>3.430728503332569</v>
      </c>
      <c r="G97" s="77">
        <f t="shared" si="49"/>
        <v>3.434223976059897</v>
      </c>
      <c r="H97" s="77">
        <f t="shared" si="49"/>
        <v>3.113922047191369</v>
      </c>
      <c r="I97" s="77">
        <f t="shared" si="49"/>
        <v>3.8132718635225284</v>
      </c>
      <c r="J97" s="68">
        <f t="shared" si="49"/>
        <v>3.8282913691735923</v>
      </c>
      <c r="K97" s="77">
        <f t="shared" si="49"/>
        <v>4.185191087711937</v>
      </c>
      <c r="L97" s="77">
        <f t="shared" si="49"/>
        <v>3.7635140094560025</v>
      </c>
      <c r="M97" s="77">
        <f t="shared" si="49"/>
        <v>4.1571155501911266</v>
      </c>
      <c r="N97" s="77">
        <f t="shared" si="49"/>
        <v>3.9710838032247873</v>
      </c>
      <c r="O97" s="68">
        <f t="shared" si="49"/>
        <v>2.167160042026983</v>
      </c>
      <c r="P97" s="77">
        <f t="shared" si="49"/>
        <v>-18.23397752686807</v>
      </c>
      <c r="Q97" s="68">
        <f t="shared" si="49"/>
        <v>-5.441500942998107</v>
      </c>
      <c r="R97" s="77">
        <f t="shared" si="49"/>
        <v>-12.266748191278143</v>
      </c>
      <c r="S97" s="68">
        <f t="shared" si="49"/>
        <v>-10.464173111138505</v>
      </c>
      <c r="T97" s="108"/>
      <c r="U97" s="108"/>
    </row>
    <row r="98" spans="1:21" ht="12" customHeight="1" hidden="1" outlineLevel="3">
      <c r="A98" s="15"/>
      <c r="B98" s="5" t="s">
        <v>571</v>
      </c>
      <c r="C98" s="28"/>
      <c r="D98" s="28"/>
      <c r="E98" s="68">
        <f aca="true" t="shared" si="50" ref="E98:S98">E56/E14*1000</f>
        <v>15.45248325562894</v>
      </c>
      <c r="F98" s="77">
        <f t="shared" si="50"/>
        <v>11.342421857630374</v>
      </c>
      <c r="G98" s="77">
        <f t="shared" si="50"/>
        <v>6.616069091860769</v>
      </c>
      <c r="H98" s="77">
        <f t="shared" si="50"/>
        <v>7.276294670868129</v>
      </c>
      <c r="I98" s="77">
        <f t="shared" si="50"/>
        <v>10.348625116151014</v>
      </c>
      <c r="J98" s="68">
        <f t="shared" si="50"/>
        <v>21.507134414480696</v>
      </c>
      <c r="K98" s="77">
        <f t="shared" si="50"/>
        <v>25.946093747394887</v>
      </c>
      <c r="L98" s="77">
        <f t="shared" si="50"/>
        <v>25.309420421747834</v>
      </c>
      <c r="M98" s="77">
        <f t="shared" si="50"/>
        <v>12.391467670917615</v>
      </c>
      <c r="N98" s="77">
        <f t="shared" si="50"/>
        <v>-5.441997945943238</v>
      </c>
      <c r="O98" s="68">
        <f t="shared" si="50"/>
        <v>2.5879167584925855</v>
      </c>
      <c r="P98" s="77">
        <f t="shared" si="50"/>
        <v>3.526434125080075</v>
      </c>
      <c r="Q98" s="68">
        <f t="shared" si="50"/>
        <v>7.140733787060941</v>
      </c>
      <c r="R98" s="77">
        <f t="shared" si="50"/>
        <v>11.849983067014232</v>
      </c>
      <c r="S98" s="68">
        <f t="shared" si="50"/>
        <v>10.529030831728953</v>
      </c>
      <c r="T98" s="108"/>
      <c r="U98" s="108"/>
    </row>
    <row r="99" spans="1:21" ht="12" customHeight="1" hidden="1" outlineLevel="3">
      <c r="A99" s="15"/>
      <c r="B99" s="5" t="s">
        <v>550</v>
      </c>
      <c r="C99" s="28"/>
      <c r="D99" s="28"/>
      <c r="E99" s="68">
        <f aca="true" t="shared" si="51" ref="E99:S99">E57/E15*1000</f>
        <v>14.61735271266014</v>
      </c>
      <c r="F99" s="77">
        <f t="shared" si="51"/>
        <v>17.45963703136859</v>
      </c>
      <c r="G99" s="77">
        <f t="shared" si="51"/>
        <v>16.53690461476287</v>
      </c>
      <c r="H99" s="77">
        <f t="shared" si="51"/>
        <v>16.311020331765047</v>
      </c>
      <c r="I99" s="77">
        <f t="shared" si="51"/>
        <v>20.556977659387254</v>
      </c>
      <c r="J99" s="68">
        <f t="shared" si="51"/>
        <v>23.465879574051627</v>
      </c>
      <c r="K99" s="77">
        <f t="shared" si="51"/>
        <v>24.801837194248503</v>
      </c>
      <c r="L99" s="77">
        <f t="shared" si="51"/>
        <v>20.593267147838645</v>
      </c>
      <c r="M99" s="77">
        <f t="shared" si="51"/>
        <v>11.063688630835872</v>
      </c>
      <c r="N99" s="77">
        <f t="shared" si="51"/>
        <v>4.005366255957825</v>
      </c>
      <c r="O99" s="68">
        <f t="shared" si="51"/>
        <v>2.7579236026960596</v>
      </c>
      <c r="P99" s="77">
        <f t="shared" si="51"/>
        <v>22.88548485595209</v>
      </c>
      <c r="Q99" s="68">
        <f t="shared" si="51"/>
        <v>1.8286135247136681</v>
      </c>
      <c r="R99" s="77">
        <f t="shared" si="51"/>
        <v>3.1395615025374166</v>
      </c>
      <c r="S99" s="68">
        <f t="shared" si="51"/>
        <v>4.426011415479011</v>
      </c>
      <c r="T99" s="108"/>
      <c r="U99" s="108"/>
    </row>
    <row r="100" spans="1:21" ht="12" customHeight="1" hidden="1" outlineLevel="3">
      <c r="A100" s="15"/>
      <c r="B100" s="5" t="s">
        <v>554</v>
      </c>
      <c r="C100" s="28"/>
      <c r="D100" s="28"/>
      <c r="E100" s="68">
        <f aca="true" t="shared" si="52" ref="E100:S100">E58/E16*1000</f>
        <v>0.6529462230764209</v>
      </c>
      <c r="F100" s="77">
        <f t="shared" si="52"/>
        <v>0.47076324142972137</v>
      </c>
      <c r="G100" s="77">
        <f t="shared" si="52"/>
        <v>2.5093043638494312</v>
      </c>
      <c r="H100" s="77">
        <f t="shared" si="52"/>
        <v>6.395777415309432</v>
      </c>
      <c r="I100" s="77">
        <f t="shared" si="52"/>
        <v>6.589217665955311</v>
      </c>
      <c r="J100" s="68">
        <f t="shared" si="52"/>
        <v>3.273638161358546</v>
      </c>
      <c r="K100" s="77">
        <f t="shared" si="52"/>
        <v>2.7474754071414793</v>
      </c>
      <c r="L100" s="77">
        <f t="shared" si="52"/>
        <v>7.370377968136161</v>
      </c>
      <c r="M100" s="77">
        <f t="shared" si="52"/>
        <v>5.928285697845161</v>
      </c>
      <c r="N100" s="77">
        <f t="shared" si="52"/>
        <v>3.2127985983054477</v>
      </c>
      <c r="O100" s="68">
        <f t="shared" si="52"/>
        <v>2.94892005920648</v>
      </c>
      <c r="P100" s="77">
        <f t="shared" si="52"/>
        <v>0.49721475847006025</v>
      </c>
      <c r="Q100" s="68">
        <f t="shared" si="52"/>
        <v>4.8998044539932994</v>
      </c>
      <c r="R100" s="77">
        <f t="shared" si="52"/>
        <v>18.387146286634717</v>
      </c>
      <c r="S100" s="68">
        <f t="shared" si="52"/>
        <v>0.21295544315363057</v>
      </c>
      <c r="T100" s="108"/>
      <c r="U100" s="108"/>
    </row>
    <row r="101" spans="1:21" ht="12" customHeight="1" hidden="1" outlineLevel="3">
      <c r="A101" s="15"/>
      <c r="B101" s="5" t="s">
        <v>572</v>
      </c>
      <c r="C101" s="28"/>
      <c r="D101" s="28"/>
      <c r="E101" s="68">
        <f aca="true" t="shared" si="53" ref="E101:S101">E59/E17*1000</f>
        <v>13.476839573182016</v>
      </c>
      <c r="F101" s="77">
        <f t="shared" si="53"/>
        <v>20.144235158080516</v>
      </c>
      <c r="G101" s="77">
        <f t="shared" si="53"/>
        <v>10.082028337061894</v>
      </c>
      <c r="H101" s="77">
        <f t="shared" si="53"/>
        <v>12.72775595783008</v>
      </c>
      <c r="I101" s="77">
        <f t="shared" si="53"/>
        <v>8.922843646118855</v>
      </c>
      <c r="J101" s="68">
        <f t="shared" si="53"/>
        <v>8.815028901734104</v>
      </c>
      <c r="K101" s="77">
        <f t="shared" si="53"/>
        <v>7.534737143675691</v>
      </c>
      <c r="L101" s="77">
        <f t="shared" si="53"/>
        <v>5.345768880800728</v>
      </c>
      <c r="M101" s="77">
        <f t="shared" si="53"/>
        <v>6.590112003620319</v>
      </c>
      <c r="N101" s="77">
        <f t="shared" si="53"/>
        <v>8.570063783753406</v>
      </c>
      <c r="O101" s="68">
        <f t="shared" si="53"/>
        <v>7.187830835237087</v>
      </c>
      <c r="P101" s="77">
        <f t="shared" si="53"/>
        <v>8.934498782916574</v>
      </c>
      <c r="Q101" s="68">
        <f t="shared" si="53"/>
        <v>9.952021932830705</v>
      </c>
      <c r="R101" s="77">
        <f t="shared" si="53"/>
        <v>7.899451653184212</v>
      </c>
      <c r="S101" s="68">
        <f t="shared" si="53"/>
        <v>6.4639500121199065</v>
      </c>
      <c r="T101" s="108"/>
      <c r="U101" s="108"/>
    </row>
    <row r="102" spans="1:21" ht="12" customHeight="1" hidden="1" outlineLevel="3">
      <c r="A102" s="15"/>
      <c r="B102" s="5" t="s">
        <v>558</v>
      </c>
      <c r="C102" s="28"/>
      <c r="D102" s="28"/>
      <c r="E102" s="68">
        <f aca="true" t="shared" si="54" ref="E102:S102">E60/E18*1000</f>
        <v>12.453874538745387</v>
      </c>
      <c r="F102" s="77">
        <f t="shared" si="54"/>
        <v>11.503416856492027</v>
      </c>
      <c r="G102" s="77">
        <f t="shared" si="54"/>
        <v>9.570994257403445</v>
      </c>
      <c r="H102" s="77">
        <f t="shared" si="54"/>
        <v>14.856123131831362</v>
      </c>
      <c r="I102" s="77">
        <f t="shared" si="54"/>
        <v>13.781431334622825</v>
      </c>
      <c r="J102" s="68">
        <f t="shared" si="54"/>
        <v>17.032716865771956</v>
      </c>
      <c r="K102" s="77">
        <f t="shared" si="54"/>
        <v>15.137949118072166</v>
      </c>
      <c r="L102" s="77">
        <f t="shared" si="54"/>
        <v>15.985316692811855</v>
      </c>
      <c r="M102" s="77">
        <f t="shared" si="54"/>
        <v>20.051715691847235</v>
      </c>
      <c r="N102" s="77">
        <f t="shared" si="54"/>
        <v>17.357649442755825</v>
      </c>
      <c r="O102" s="68">
        <f t="shared" si="54"/>
        <v>19.46756004190684</v>
      </c>
      <c r="P102" s="77">
        <f t="shared" si="54"/>
        <v>25.423960612691467</v>
      </c>
      <c r="Q102" s="68">
        <f t="shared" si="54"/>
        <v>23.217929591714253</v>
      </c>
      <c r="R102" s="77">
        <f t="shared" si="54"/>
        <v>23.538327756457164</v>
      </c>
      <c r="S102" s="68">
        <f t="shared" si="54"/>
        <v>24.155872507640808</v>
      </c>
      <c r="T102" s="108"/>
      <c r="U102" s="108"/>
    </row>
    <row r="103" spans="1:21" ht="12" customHeight="1" hidden="1" outlineLevel="3">
      <c r="A103" s="15"/>
      <c r="B103" s="5" t="s">
        <v>560</v>
      </c>
      <c r="C103" s="28"/>
      <c r="D103" s="28"/>
      <c r="E103" s="68">
        <f aca="true" t="shared" si="55" ref="E103:S103">E61/E19*1000</f>
        <v>29.49492505280102</v>
      </c>
      <c r="F103" s="77">
        <f t="shared" si="55"/>
        <v>8.241891598431332</v>
      </c>
      <c r="G103" s="77">
        <f t="shared" si="55"/>
        <v>6.7276334694063715</v>
      </c>
      <c r="H103" s="77">
        <f t="shared" si="55"/>
        <v>6.471245620393862</v>
      </c>
      <c r="I103" s="77">
        <f t="shared" si="55"/>
        <v>7.004829105677637</v>
      </c>
      <c r="J103" s="68">
        <f t="shared" si="55"/>
        <v>5.806272164661706</v>
      </c>
      <c r="K103" s="77">
        <f t="shared" si="55"/>
        <v>6.923354221912762</v>
      </c>
      <c r="L103" s="77">
        <f t="shared" si="55"/>
        <v>6.0812633334150705</v>
      </c>
      <c r="M103" s="77">
        <f t="shared" si="55"/>
        <v>8.089400180360233</v>
      </c>
      <c r="N103" s="77">
        <f t="shared" si="55"/>
        <v>1.8447374210909337</v>
      </c>
      <c r="O103" s="68">
        <f t="shared" si="55"/>
        <v>7.809407971581091</v>
      </c>
      <c r="P103" s="77">
        <f t="shared" si="55"/>
        <v>-0.14846458880098082</v>
      </c>
      <c r="Q103" s="68">
        <f t="shared" si="55"/>
        <v>9.143902707725617</v>
      </c>
      <c r="R103" s="77">
        <f t="shared" si="55"/>
        <v>9.54044484104005</v>
      </c>
      <c r="S103" s="68">
        <f t="shared" si="55"/>
        <v>9.3092358903955</v>
      </c>
      <c r="T103" s="108"/>
      <c r="U103" s="108"/>
    </row>
    <row r="104" spans="1:21" ht="12" customHeight="1" hidden="1" outlineLevel="3">
      <c r="A104" s="15"/>
      <c r="B104" s="5" t="s">
        <v>561</v>
      </c>
      <c r="C104" s="28"/>
      <c r="D104" s="28"/>
      <c r="E104" s="68">
        <f aca="true" t="shared" si="56" ref="E104:S104">E62/E20*1000</f>
        <v>7.761307870990516</v>
      </c>
      <c r="F104" s="77">
        <f t="shared" si="56"/>
        <v>7.394098044826837</v>
      </c>
      <c r="G104" s="77">
        <f t="shared" si="56"/>
        <v>5.419773695404956</v>
      </c>
      <c r="H104" s="77">
        <f t="shared" si="56"/>
        <v>4.042594345110833</v>
      </c>
      <c r="I104" s="77">
        <f t="shared" si="56"/>
        <v>2.9212637790354945</v>
      </c>
      <c r="J104" s="68">
        <f t="shared" si="56"/>
        <v>1.7591582142152298</v>
      </c>
      <c r="K104" s="77">
        <f t="shared" si="56"/>
        <v>1.4559626697587456</v>
      </c>
      <c r="L104" s="77">
        <f t="shared" si="56"/>
        <v>2.8980940937004984</v>
      </c>
      <c r="M104" s="77">
        <f t="shared" si="56"/>
        <v>4.900094170217987</v>
      </c>
      <c r="N104" s="77">
        <f t="shared" si="56"/>
        <v>5.410842685277931</v>
      </c>
      <c r="O104" s="68">
        <f t="shared" si="56"/>
        <v>4.825945887505567</v>
      </c>
      <c r="P104" s="77">
        <f t="shared" si="56"/>
        <v>4.525313421289813</v>
      </c>
      <c r="Q104" s="68">
        <f t="shared" si="56"/>
        <v>2.9423775285487186</v>
      </c>
      <c r="R104" s="77">
        <f t="shared" si="56"/>
        <v>2.962768723284112</v>
      </c>
      <c r="S104" s="68">
        <f t="shared" si="56"/>
        <v>4.244802023424756</v>
      </c>
      <c r="T104" s="108"/>
      <c r="U104" s="108"/>
    </row>
    <row r="105" spans="1:21" ht="12" customHeight="1" hidden="1" outlineLevel="3">
      <c r="A105" s="15"/>
      <c r="B105" s="5" t="s">
        <v>573</v>
      </c>
      <c r="C105" s="28"/>
      <c r="D105" s="28"/>
      <c r="E105" s="68">
        <f aca="true" t="shared" si="57" ref="E105:S105">E63/E21*1000</f>
        <v>5.568609290125683</v>
      </c>
      <c r="F105" s="77">
        <f t="shared" si="57"/>
        <v>4.580946637189914</v>
      </c>
      <c r="G105" s="77">
        <f t="shared" si="57"/>
        <v>6.230236252079434</v>
      </c>
      <c r="H105" s="77">
        <f t="shared" si="57"/>
        <v>5.536820017872473</v>
      </c>
      <c r="I105" s="77">
        <f t="shared" si="57"/>
        <v>6.314859975746359</v>
      </c>
      <c r="J105" s="68">
        <f t="shared" si="57"/>
        <v>7.349833263249119</v>
      </c>
      <c r="K105" s="77">
        <f t="shared" si="57"/>
        <v>8.817471761569873</v>
      </c>
      <c r="L105" s="77">
        <f t="shared" si="57"/>
        <v>11.970817327596263</v>
      </c>
      <c r="M105" s="77">
        <f t="shared" si="57"/>
        <v>13.10507895957313</v>
      </c>
      <c r="N105" s="77">
        <f t="shared" si="57"/>
        <v>12.282539028998686</v>
      </c>
      <c r="O105" s="68">
        <f t="shared" si="57"/>
        <v>12.783749698190626</v>
      </c>
      <c r="P105" s="77">
        <f t="shared" si="57"/>
        <v>13.325393446137994</v>
      </c>
      <c r="Q105" s="68">
        <f t="shared" si="57"/>
        <v>13.11807167054095</v>
      </c>
      <c r="R105" s="77">
        <f t="shared" si="57"/>
        <v>11.223898916610162</v>
      </c>
      <c r="S105" s="68">
        <f t="shared" si="57"/>
        <v>11.321914576632205</v>
      </c>
      <c r="T105" s="108"/>
      <c r="U105" s="108"/>
    </row>
    <row r="106" spans="1:21" ht="12" customHeight="1" hidden="1" outlineLevel="3">
      <c r="A106" s="15"/>
      <c r="B106" s="5" t="s">
        <v>564</v>
      </c>
      <c r="C106" s="28"/>
      <c r="D106" s="28"/>
      <c r="E106" s="68">
        <f aca="true" t="shared" si="58" ref="E106:S106">E64/E22*1000</f>
        <v>6.046485075940062</v>
      </c>
      <c r="F106" s="77">
        <f t="shared" si="58"/>
        <v>7.08632382984789</v>
      </c>
      <c r="G106" s="77">
        <f t="shared" si="58"/>
        <v>7.563406761709848</v>
      </c>
      <c r="H106" s="77">
        <f t="shared" si="58"/>
        <v>6.458825468065471</v>
      </c>
      <c r="I106" s="77">
        <f t="shared" si="58"/>
        <v>5.209703203485356</v>
      </c>
      <c r="J106" s="68">
        <f t="shared" si="58"/>
        <v>3.8309453042974075</v>
      </c>
      <c r="K106" s="77">
        <f t="shared" si="58"/>
        <v>2.7913092577272614</v>
      </c>
      <c r="L106" s="77">
        <f t="shared" si="58"/>
        <v>1.7435450856889196</v>
      </c>
      <c r="M106" s="77">
        <f t="shared" si="58"/>
        <v>0.9112250207792268</v>
      </c>
      <c r="N106" s="77">
        <f t="shared" si="58"/>
        <v>0.9845444494107131</v>
      </c>
      <c r="O106" s="68">
        <f t="shared" si="58"/>
        <v>-0.06899979347064543</v>
      </c>
      <c r="P106" s="77">
        <f t="shared" si="58"/>
        <v>-8.891716341641738</v>
      </c>
      <c r="Q106" s="68">
        <f t="shared" si="58"/>
        <v>-5.227368574018929</v>
      </c>
      <c r="R106" s="77">
        <f t="shared" si="58"/>
        <v>-5.720067407315656</v>
      </c>
      <c r="S106" s="68">
        <f t="shared" si="58"/>
        <v>-5.032845987662579</v>
      </c>
      <c r="T106" s="108"/>
      <c r="U106" s="108"/>
    </row>
    <row r="107" spans="1:21" ht="12" customHeight="1" hidden="1" outlineLevel="3">
      <c r="A107" s="15"/>
      <c r="B107" s="5" t="s">
        <v>552</v>
      </c>
      <c r="C107" s="28"/>
      <c r="D107" s="28"/>
      <c r="E107" s="68">
        <f aca="true" t="shared" si="59" ref="E107:S107">E65/E23*1000</f>
        <v>10.66212517704249</v>
      </c>
      <c r="F107" s="77">
        <f t="shared" si="59"/>
        <v>12.044478007767575</v>
      </c>
      <c r="G107" s="77">
        <f t="shared" si="59"/>
        <v>17.07484214770325</v>
      </c>
      <c r="H107" s="77">
        <f t="shared" si="59"/>
        <v>16.360524084009626</v>
      </c>
      <c r="I107" s="77">
        <f t="shared" si="59"/>
        <v>16.358186456493847</v>
      </c>
      <c r="J107" s="68">
        <f t="shared" si="59"/>
        <v>16.734383900194327</v>
      </c>
      <c r="K107" s="77">
        <f t="shared" si="59"/>
        <v>16.371335690983987</v>
      </c>
      <c r="L107" s="77">
        <f t="shared" si="59"/>
        <v>18.181780979812967</v>
      </c>
      <c r="M107" s="77">
        <f t="shared" si="59"/>
        <v>12.033431604381654</v>
      </c>
      <c r="N107" s="77">
        <f t="shared" si="59"/>
        <v>3.5097188689961274</v>
      </c>
      <c r="O107" s="68">
        <f t="shared" si="59"/>
        <v>3.5641119175065628</v>
      </c>
      <c r="P107" s="77">
        <f t="shared" si="59"/>
        <v>14.41496905309969</v>
      </c>
      <c r="Q107" s="68">
        <f t="shared" si="59"/>
        <v>-1.929355749307764</v>
      </c>
      <c r="R107" s="77">
        <f t="shared" si="59"/>
        <v>-4.615894276416077</v>
      </c>
      <c r="S107" s="68">
        <f t="shared" si="59"/>
        <v>-1.5551834046805657</v>
      </c>
      <c r="T107" s="108"/>
      <c r="U107" s="108"/>
    </row>
    <row r="108" spans="1:21" ht="12" customHeight="1" hidden="1" outlineLevel="3">
      <c r="A108" s="15"/>
      <c r="B108" s="5" t="s">
        <v>569</v>
      </c>
      <c r="C108" s="28"/>
      <c r="D108" s="28"/>
      <c r="E108" s="68">
        <f aca="true" t="shared" si="60" ref="E108:S108">E66/E24*1000</f>
        <v>2.4111243495121437</v>
      </c>
      <c r="F108" s="77">
        <f t="shared" si="60"/>
        <v>2.9648335793520775</v>
      </c>
      <c r="G108" s="77">
        <f t="shared" si="60"/>
        <v>3.5536586745638856</v>
      </c>
      <c r="H108" s="77">
        <f t="shared" si="60"/>
        <v>3.9014458233435354</v>
      </c>
      <c r="I108" s="77">
        <f t="shared" si="60"/>
        <v>3.9798700264158557</v>
      </c>
      <c r="J108" s="68">
        <f t="shared" si="60"/>
        <v>4.034892722456197</v>
      </c>
      <c r="K108" s="77">
        <f t="shared" si="60"/>
        <v>7.239919927071387</v>
      </c>
      <c r="L108" s="77">
        <f t="shared" si="60"/>
        <v>7.6449067550712115</v>
      </c>
      <c r="M108" s="77">
        <f t="shared" si="60"/>
        <v>7.995272095705433</v>
      </c>
      <c r="N108" s="77">
        <f t="shared" si="60"/>
        <v>9.111045642519668</v>
      </c>
      <c r="O108" s="68">
        <f t="shared" si="60"/>
        <v>8.017401727197221</v>
      </c>
      <c r="P108" s="77">
        <f t="shared" si="60"/>
        <v>7.146141975472542</v>
      </c>
      <c r="Q108" s="68">
        <f t="shared" si="60"/>
        <v>7.702110809455591</v>
      </c>
      <c r="R108" s="77">
        <f t="shared" si="60"/>
        <v>9.31058981091563</v>
      </c>
      <c r="S108" s="68">
        <f t="shared" si="60"/>
        <v>10.626484728037637</v>
      </c>
      <c r="T108" s="108"/>
      <c r="U108" s="108"/>
    </row>
    <row r="109" spans="1:21" ht="12" customHeight="1" hidden="1" outlineLevel="3">
      <c r="A109" s="15"/>
      <c r="B109" s="5" t="s">
        <v>574</v>
      </c>
      <c r="C109" s="28"/>
      <c r="D109" s="28"/>
      <c r="E109" s="68">
        <f aca="true" t="shared" si="61" ref="E109:S109">E67/E25*1000</f>
        <v>5.52883098814088</v>
      </c>
      <c r="F109" s="77">
        <f t="shared" si="61"/>
        <v>7.162355090292897</v>
      </c>
      <c r="G109" s="77">
        <f t="shared" si="61"/>
        <v>8.021331780888639</v>
      </c>
      <c r="H109" s="77">
        <f t="shared" si="61"/>
        <v>6.876676356497732</v>
      </c>
      <c r="I109" s="77">
        <f t="shared" si="61"/>
        <v>6.919198256200175</v>
      </c>
      <c r="J109" s="68">
        <f t="shared" si="61"/>
        <v>5.937342466765798</v>
      </c>
      <c r="K109" s="77">
        <f t="shared" si="61"/>
        <v>6.651045537762591</v>
      </c>
      <c r="L109" s="77">
        <f t="shared" si="61"/>
        <v>11.287514454823906</v>
      </c>
      <c r="M109" s="77">
        <f t="shared" si="61"/>
        <v>14.2703740860268</v>
      </c>
      <c r="N109" s="77">
        <f t="shared" si="61"/>
        <v>10.899970085132725</v>
      </c>
      <c r="O109" s="68">
        <f t="shared" si="61"/>
        <v>10.364244883574031</v>
      </c>
      <c r="P109" s="77">
        <f t="shared" si="61"/>
        <v>11.207271340494502</v>
      </c>
      <c r="Q109" s="68">
        <f t="shared" si="61"/>
        <v>10.609878835832372</v>
      </c>
      <c r="R109" s="77">
        <f t="shared" si="61"/>
        <v>12.510293492025186</v>
      </c>
      <c r="S109" s="68">
        <f t="shared" si="61"/>
        <v>11.909876504229738</v>
      </c>
      <c r="T109" s="108"/>
      <c r="U109" s="108"/>
    </row>
    <row r="110" spans="1:21" ht="12" customHeight="1" hidden="1" outlineLevel="3">
      <c r="A110" s="15"/>
      <c r="B110" s="5" t="s">
        <v>570</v>
      </c>
      <c r="C110" s="28"/>
      <c r="D110" s="28"/>
      <c r="E110" s="68">
        <f aca="true" t="shared" si="62" ref="E110:S110">E68/E26*1000</f>
        <v>3.649470140858133</v>
      </c>
      <c r="F110" s="77">
        <f t="shared" si="62"/>
        <v>3.667081408319126</v>
      </c>
      <c r="G110" s="77">
        <f t="shared" si="62"/>
        <v>3.704091610972671</v>
      </c>
      <c r="H110" s="77">
        <f t="shared" si="62"/>
        <v>4.400687939257831</v>
      </c>
      <c r="I110" s="77">
        <f t="shared" si="62"/>
        <v>5.72319862374409</v>
      </c>
      <c r="J110" s="68">
        <f t="shared" si="62"/>
        <v>6.183062439981415</v>
      </c>
      <c r="K110" s="77">
        <f t="shared" si="62"/>
        <v>6.148460588872178</v>
      </c>
      <c r="L110" s="77">
        <f t="shared" si="62"/>
        <v>6.755444343071968</v>
      </c>
      <c r="M110" s="77">
        <f t="shared" si="62"/>
        <v>6.588121369099672</v>
      </c>
      <c r="N110" s="77">
        <f t="shared" si="62"/>
        <v>6.704381685222285</v>
      </c>
      <c r="O110" s="68">
        <f t="shared" si="62"/>
        <v>6.896862807227862</v>
      </c>
      <c r="P110" s="77">
        <f t="shared" si="62"/>
        <v>16.97096128114762</v>
      </c>
      <c r="Q110" s="68">
        <f t="shared" si="62"/>
        <v>6.311773959091116</v>
      </c>
      <c r="R110" s="77">
        <f t="shared" si="62"/>
        <v>7.122253260298273</v>
      </c>
      <c r="S110" s="68">
        <f t="shared" si="62"/>
        <v>6.463908845148156</v>
      </c>
      <c r="T110" s="108"/>
      <c r="U110" s="108"/>
    </row>
    <row r="111" spans="1:21" ht="12" customHeight="1" hidden="1" outlineLevel="2" collapsed="1">
      <c r="A111" s="19" t="s">
        <v>601</v>
      </c>
      <c r="B111" s="20"/>
      <c r="C111" s="22"/>
      <c r="D111" s="22"/>
      <c r="E111" s="46"/>
      <c r="F111" s="47"/>
      <c r="G111" s="47"/>
      <c r="H111" s="47"/>
      <c r="I111" s="47"/>
      <c r="J111" s="46"/>
      <c r="K111" s="47"/>
      <c r="L111" s="47"/>
      <c r="M111" s="47"/>
      <c r="N111" s="47"/>
      <c r="O111" s="46"/>
      <c r="P111" s="47"/>
      <c r="Q111" s="46"/>
      <c r="R111" s="47"/>
      <c r="S111" s="46"/>
      <c r="T111" s="79"/>
      <c r="U111" s="79"/>
    </row>
    <row r="112" spans="1:21" ht="12" customHeight="1" hidden="1" outlineLevel="3">
      <c r="A112" s="74"/>
      <c r="B112" s="5" t="s">
        <v>622</v>
      </c>
      <c r="C112" s="28"/>
      <c r="D112" s="28"/>
      <c r="E112" s="13"/>
      <c r="F112" s="6"/>
      <c r="G112" s="6">
        <f aca="true" t="shared" si="63" ref="G112:M112">G70/G28*1000</f>
        <v>6.041538862596736</v>
      </c>
      <c r="H112" s="6">
        <f t="shared" si="63"/>
        <v>5.403861890349336</v>
      </c>
      <c r="I112" s="6">
        <f t="shared" si="63"/>
        <v>4.945267711860821</v>
      </c>
      <c r="J112" s="13">
        <f t="shared" si="63"/>
        <v>4.5193342849624</v>
      </c>
      <c r="K112" s="6">
        <f t="shared" si="63"/>
        <v>1.1056976453593883</v>
      </c>
      <c r="L112" s="6">
        <f t="shared" si="63"/>
        <v>5.527140081677967</v>
      </c>
      <c r="M112" s="6">
        <f t="shared" si="63"/>
        <v>4.62169366413779</v>
      </c>
      <c r="N112" s="6"/>
      <c r="O112" s="13"/>
      <c r="P112" s="6"/>
      <c r="Q112" s="13"/>
      <c r="R112" s="6"/>
      <c r="S112" s="13"/>
      <c r="T112" s="104"/>
      <c r="U112" s="104"/>
    </row>
    <row r="113" spans="1:21" ht="12" customHeight="1" hidden="1" outlineLevel="3">
      <c r="A113" s="15"/>
      <c r="B113" s="5" t="s">
        <v>546</v>
      </c>
      <c r="C113" s="28"/>
      <c r="D113" s="28"/>
      <c r="E113" s="30">
        <f aca="true" t="shared" si="64" ref="E113:Q113">E71/E29*1000</f>
        <v>-5.05538113383721</v>
      </c>
      <c r="F113" s="32">
        <f t="shared" si="64"/>
        <v>-31.704278119749656</v>
      </c>
      <c r="G113" s="32">
        <f t="shared" si="64"/>
        <v>-5.734818805248195</v>
      </c>
      <c r="H113" s="32">
        <f t="shared" si="64"/>
        <v>-5.680461788608767</v>
      </c>
      <c r="I113" s="32">
        <f t="shared" si="64"/>
        <v>-5.156081577968108</v>
      </c>
      <c r="J113" s="30">
        <f t="shared" si="64"/>
        <v>-5.450165306262079</v>
      </c>
      <c r="K113" s="32">
        <f t="shared" si="64"/>
        <v>-5.112226720647773</v>
      </c>
      <c r="L113" s="32">
        <f t="shared" si="64"/>
        <v>-5.085365964822269</v>
      </c>
      <c r="M113" s="32">
        <f t="shared" si="64"/>
        <v>-4.409155840433242</v>
      </c>
      <c r="N113" s="32">
        <f t="shared" si="64"/>
        <v>-5.632118945892824</v>
      </c>
      <c r="O113" s="30">
        <f t="shared" si="64"/>
        <v>-7.77951560808122</v>
      </c>
      <c r="P113" s="32">
        <f t="shared" si="64"/>
        <v>-23.670502932230118</v>
      </c>
      <c r="Q113" s="30">
        <f t="shared" si="64"/>
        <v>-5.823760813099204</v>
      </c>
      <c r="R113" s="32">
        <f aca="true" t="shared" si="65" ref="R113:S127">R71/R29*1000</f>
        <v>-5.336635664073782</v>
      </c>
      <c r="S113" s="30">
        <f t="shared" si="65"/>
        <v>-6.000681509816129</v>
      </c>
      <c r="T113" s="121"/>
      <c r="U113" s="121"/>
    </row>
    <row r="114" spans="1:21" ht="12" customHeight="1" hidden="1" outlineLevel="3">
      <c r="A114" s="15"/>
      <c r="B114" s="5" t="s">
        <v>576</v>
      </c>
      <c r="C114" s="28"/>
      <c r="D114" s="28"/>
      <c r="E114" s="30">
        <f aca="true" t="shared" si="66" ref="E114:Q114">E72/E30*1000</f>
        <v>-13.0881432543269</v>
      </c>
      <c r="F114" s="32">
        <f t="shared" si="66"/>
        <v>1.2931224807766304</v>
      </c>
      <c r="G114" s="32">
        <f t="shared" si="66"/>
        <v>-0.4193845666479473</v>
      </c>
      <c r="H114" s="32">
        <f t="shared" si="66"/>
        <v>-0.22756206524616318</v>
      </c>
      <c r="I114" s="32">
        <f t="shared" si="66"/>
        <v>0.48809777625084627</v>
      </c>
      <c r="J114" s="30">
        <f t="shared" si="66"/>
        <v>-0.22885298299849613</v>
      </c>
      <c r="K114" s="32">
        <f t="shared" si="66"/>
        <v>-0.37048007555452717</v>
      </c>
      <c r="L114" s="32">
        <f t="shared" si="66"/>
        <v>-1.0891107389426102</v>
      </c>
      <c r="M114" s="32">
        <f t="shared" si="66"/>
        <v>-0.3031736761397358</v>
      </c>
      <c r="N114" s="32">
        <f t="shared" si="66"/>
        <v>-2.098958840655</v>
      </c>
      <c r="O114" s="30">
        <f t="shared" si="66"/>
        <v>-30.7044211971448</v>
      </c>
      <c r="P114" s="32">
        <f t="shared" si="66"/>
        <v>-3.2339073307105575</v>
      </c>
      <c r="Q114" s="30">
        <f t="shared" si="66"/>
        <v>-3.2376173531051564</v>
      </c>
      <c r="R114" s="32">
        <f t="shared" si="65"/>
        <v>-3.597019337703595</v>
      </c>
      <c r="S114" s="30">
        <f t="shared" si="65"/>
        <v>-5.0609763707291755</v>
      </c>
      <c r="T114" s="121"/>
      <c r="U114" s="121"/>
    </row>
    <row r="115" spans="1:21" ht="12" customHeight="1" hidden="1" outlineLevel="3">
      <c r="A115" s="15"/>
      <c r="B115" s="5" t="s">
        <v>547</v>
      </c>
      <c r="C115" s="28"/>
      <c r="D115" s="28"/>
      <c r="E115" s="30">
        <f aca="true" t="shared" si="67" ref="E115:Q115">E73/E31*1000</f>
        <v>-1.123943359948504</v>
      </c>
      <c r="F115" s="32">
        <f t="shared" si="67"/>
        <v>-5.854938944412268</v>
      </c>
      <c r="G115" s="32">
        <f t="shared" si="67"/>
        <v>-0.3102944063922019</v>
      </c>
      <c r="H115" s="32">
        <f t="shared" si="67"/>
        <v>0.8022918929217685</v>
      </c>
      <c r="I115" s="32">
        <f t="shared" si="67"/>
        <v>0.893310502763808</v>
      </c>
      <c r="J115" s="30">
        <f t="shared" si="67"/>
        <v>2.9843716259854993</v>
      </c>
      <c r="K115" s="32">
        <f t="shared" si="67"/>
        <v>3.5225560158106286</v>
      </c>
      <c r="L115" s="32">
        <f t="shared" si="67"/>
        <v>9.131843499716005</v>
      </c>
      <c r="M115" s="32">
        <f t="shared" si="67"/>
        <v>8.323949319582743</v>
      </c>
      <c r="N115" s="32">
        <f t="shared" si="67"/>
        <v>3.751692613222856</v>
      </c>
      <c r="O115" s="30">
        <f t="shared" si="67"/>
        <v>2.4704922415579302</v>
      </c>
      <c r="P115" s="32">
        <f t="shared" si="67"/>
        <v>-2.59428431457252</v>
      </c>
      <c r="Q115" s="30">
        <f t="shared" si="67"/>
        <v>1.0166156693029187</v>
      </c>
      <c r="R115" s="32">
        <f t="shared" si="65"/>
        <v>-0.3524111780717707</v>
      </c>
      <c r="S115" s="30">
        <f t="shared" si="65"/>
        <v>2.459567108198408</v>
      </c>
      <c r="T115" s="121"/>
      <c r="U115" s="121"/>
    </row>
    <row r="116" spans="1:21" ht="12" customHeight="1" hidden="1" outlineLevel="3">
      <c r="A116" s="15"/>
      <c r="B116" s="5" t="s">
        <v>549</v>
      </c>
      <c r="C116" s="28"/>
      <c r="D116" s="28"/>
      <c r="E116" s="30">
        <f aca="true" t="shared" si="68" ref="E116:Q116">E74/E32*1000</f>
        <v>-3.7257547167748606</v>
      </c>
      <c r="F116" s="32">
        <f t="shared" si="68"/>
        <v>-4.182276132641872</v>
      </c>
      <c r="G116" s="32">
        <f t="shared" si="68"/>
        <v>-3.8178369459655226</v>
      </c>
      <c r="H116" s="32">
        <f t="shared" si="68"/>
        <v>-3.6694947439059913</v>
      </c>
      <c r="I116" s="32">
        <f t="shared" si="68"/>
        <v>-2.6342103919192876</v>
      </c>
      <c r="J116" s="30">
        <f t="shared" si="68"/>
        <v>-2.0972015049981074</v>
      </c>
      <c r="K116" s="32">
        <f t="shared" si="68"/>
        <v>-1.6918473039018833</v>
      </c>
      <c r="L116" s="32">
        <f t="shared" si="68"/>
        <v>-1.0980260114465858</v>
      </c>
      <c r="M116" s="32">
        <f t="shared" si="68"/>
        <v>-0.38778911729502175</v>
      </c>
      <c r="N116" s="32">
        <f t="shared" si="68"/>
        <v>-0.21485883103367243</v>
      </c>
      <c r="O116" s="30">
        <f t="shared" si="68"/>
        <v>0.04999526164311293</v>
      </c>
      <c r="P116" s="32">
        <f t="shared" si="68"/>
        <v>-11.17524776263735</v>
      </c>
      <c r="Q116" s="30">
        <f t="shared" si="68"/>
        <v>-3.8054145094727883</v>
      </c>
      <c r="R116" s="32">
        <f t="shared" si="65"/>
        <v>-3.2988075814248727</v>
      </c>
      <c r="S116" s="30">
        <f t="shared" si="65"/>
        <v>-1.9364365463638995</v>
      </c>
      <c r="T116" s="121"/>
      <c r="U116" s="121"/>
    </row>
    <row r="117" spans="1:21" ht="12" customHeight="1" hidden="1" outlineLevel="3">
      <c r="A117" s="15"/>
      <c r="B117" s="5" t="s">
        <v>579</v>
      </c>
      <c r="C117" s="28"/>
      <c r="D117" s="28"/>
      <c r="E117" s="30">
        <f aca="true" t="shared" si="69" ref="E117:Q117">E75/E33*1000</f>
        <v>4.716117805001835</v>
      </c>
      <c r="F117" s="32">
        <f t="shared" si="69"/>
        <v>3.7117598635624227</v>
      </c>
      <c r="G117" s="32">
        <f t="shared" si="69"/>
        <v>-7.356335145152358</v>
      </c>
      <c r="H117" s="32">
        <f t="shared" si="69"/>
        <v>3.0825427666982597</v>
      </c>
      <c r="I117" s="32">
        <f t="shared" si="69"/>
        <v>2.612946895696914</v>
      </c>
      <c r="J117" s="30">
        <f t="shared" si="69"/>
        <v>1.6303098079988363</v>
      </c>
      <c r="K117" s="32">
        <f t="shared" si="69"/>
        <v>1.6811265461017193</v>
      </c>
      <c r="L117" s="32">
        <f t="shared" si="69"/>
        <v>1.58476665094633</v>
      </c>
      <c r="M117" s="32">
        <f t="shared" si="69"/>
        <v>1.682983917773376</v>
      </c>
      <c r="N117" s="32">
        <f t="shared" si="69"/>
        <v>2.00281262645714</v>
      </c>
      <c r="O117" s="30">
        <f t="shared" si="69"/>
        <v>2.222414920286332</v>
      </c>
      <c r="P117" s="32">
        <f t="shared" si="69"/>
        <v>1.2200551795474033</v>
      </c>
      <c r="Q117" s="30">
        <f t="shared" si="69"/>
        <v>1.2137136043701457</v>
      </c>
      <c r="R117" s="32">
        <f t="shared" si="65"/>
        <v>1.6850167822822548</v>
      </c>
      <c r="S117" s="30">
        <f t="shared" si="65"/>
        <v>1.6473284282995824</v>
      </c>
      <c r="T117" s="121"/>
      <c r="U117" s="121"/>
    </row>
    <row r="118" spans="1:21" ht="12" customHeight="1" hidden="1" outlineLevel="3">
      <c r="A118" s="15"/>
      <c r="B118" s="5" t="s">
        <v>559</v>
      </c>
      <c r="C118" s="28"/>
      <c r="D118" s="28"/>
      <c r="E118" s="30">
        <f aca="true" t="shared" si="70" ref="E118:Q118">E76/E34*1000</f>
        <v>-2.0883137780967527</v>
      </c>
      <c r="F118" s="32">
        <f t="shared" si="70"/>
        <v>-2.494534963586358</v>
      </c>
      <c r="G118" s="32">
        <f t="shared" si="70"/>
        <v>-3.1932648068723943</v>
      </c>
      <c r="H118" s="32">
        <f t="shared" si="70"/>
        <v>-2.5260388063451096</v>
      </c>
      <c r="I118" s="32">
        <f t="shared" si="70"/>
        <v>-1.8971522650276147</v>
      </c>
      <c r="J118" s="30">
        <f t="shared" si="70"/>
        <v>-2.0765435255624904</v>
      </c>
      <c r="K118" s="32">
        <f t="shared" si="70"/>
        <v>-1.034378625051493</v>
      </c>
      <c r="L118" s="32">
        <f t="shared" si="70"/>
        <v>-2.0620578377569676</v>
      </c>
      <c r="M118" s="32">
        <f t="shared" si="70"/>
        <v>-1.4360800529515945</v>
      </c>
      <c r="N118" s="32">
        <f t="shared" si="70"/>
        <v>-1.6599582792300849</v>
      </c>
      <c r="O118" s="30">
        <f t="shared" si="70"/>
        <v>-2.8283486733602787</v>
      </c>
      <c r="P118" s="32">
        <f t="shared" si="70"/>
        <v>-5.415081113558983</v>
      </c>
      <c r="Q118" s="30">
        <f t="shared" si="70"/>
        <v>-2.328551615119929</v>
      </c>
      <c r="R118" s="32">
        <f t="shared" si="65"/>
        <v>-3.1722313846745087</v>
      </c>
      <c r="S118" s="30">
        <f t="shared" si="65"/>
        <v>-2.8717173051719764</v>
      </c>
      <c r="T118" s="121"/>
      <c r="U118" s="121"/>
    </row>
    <row r="119" spans="1:21" ht="12" customHeight="1" hidden="1" outlineLevel="3">
      <c r="A119" s="15"/>
      <c r="B119" s="5" t="s">
        <v>620</v>
      </c>
      <c r="C119" s="28"/>
      <c r="D119" s="28"/>
      <c r="E119" s="30"/>
      <c r="F119" s="32"/>
      <c r="G119" s="32"/>
      <c r="H119" s="32">
        <f aca="true" t="shared" si="71" ref="H119:Q119">H77/H35*1000</f>
        <v>15.617128463476071</v>
      </c>
      <c r="I119" s="32">
        <f t="shared" si="71"/>
        <v>12.40079365079365</v>
      </c>
      <c r="J119" s="30">
        <f t="shared" si="71"/>
        <v>28.907398334149928</v>
      </c>
      <c r="K119" s="32">
        <f t="shared" si="71"/>
        <v>12.718095238095238</v>
      </c>
      <c r="L119" s="32">
        <f t="shared" si="71"/>
        <v>12.428128356125994</v>
      </c>
      <c r="M119" s="32">
        <f t="shared" si="71"/>
        <v>12.793879076083801</v>
      </c>
      <c r="N119" s="32">
        <f t="shared" si="71"/>
        <v>12.5744834423663</v>
      </c>
      <c r="O119" s="30">
        <f t="shared" si="71"/>
        <v>-187.45785417101618</v>
      </c>
      <c r="P119" s="32">
        <f t="shared" si="71"/>
        <v>2.4886020354702425</v>
      </c>
      <c r="Q119" s="30">
        <f t="shared" si="71"/>
        <v>9.429876379163202</v>
      </c>
      <c r="R119" s="32">
        <f t="shared" si="65"/>
        <v>2.7676709594482505</v>
      </c>
      <c r="S119" s="30">
        <f t="shared" si="65"/>
        <v>-8.616243489207863</v>
      </c>
      <c r="T119" s="121"/>
      <c r="U119" s="121"/>
    </row>
    <row r="120" spans="1:21" ht="12" customHeight="1" hidden="1" outlineLevel="3">
      <c r="A120" s="15"/>
      <c r="B120" s="5" t="s">
        <v>556</v>
      </c>
      <c r="C120" s="28"/>
      <c r="D120" s="28"/>
      <c r="E120" s="30">
        <f aca="true" t="shared" si="72" ref="E120:Q120">E78/E36*1000</f>
        <v>-7.331271793644496</v>
      </c>
      <c r="F120" s="32">
        <f t="shared" si="72"/>
        <v>-7.818956846430206</v>
      </c>
      <c r="G120" s="32">
        <f t="shared" si="72"/>
        <v>-6.090968927873515</v>
      </c>
      <c r="H120" s="32">
        <f t="shared" si="72"/>
        <v>-5.2657539417022665</v>
      </c>
      <c r="I120" s="32">
        <f t="shared" si="72"/>
        <v>-5.505770732445586</v>
      </c>
      <c r="J120" s="30">
        <f t="shared" si="72"/>
        <v>-5.135200053415792</v>
      </c>
      <c r="K120" s="32">
        <f t="shared" si="72"/>
        <v>-5.789705350411184</v>
      </c>
      <c r="L120" s="32">
        <f t="shared" si="72"/>
        <v>-4.563616000490947</v>
      </c>
      <c r="M120" s="32">
        <f t="shared" si="72"/>
        <v>-4.2274099980007875</v>
      </c>
      <c r="N120" s="32">
        <f t="shared" si="72"/>
        <v>-5.713542776834856</v>
      </c>
      <c r="O120" s="30">
        <f t="shared" si="72"/>
        <v>-8.331798891109754</v>
      </c>
      <c r="P120" s="32">
        <f t="shared" si="72"/>
        <v>-82.89585632844032</v>
      </c>
      <c r="Q120" s="30">
        <f t="shared" si="72"/>
        <v>-10.264019252616254</v>
      </c>
      <c r="R120" s="32">
        <f t="shared" si="65"/>
        <v>-11.046903758971254</v>
      </c>
      <c r="S120" s="30">
        <f t="shared" si="65"/>
        <v>-7.68036261384144</v>
      </c>
      <c r="T120" s="121"/>
      <c r="U120" s="121"/>
    </row>
    <row r="121" spans="1:21" ht="12" customHeight="1" hidden="1" outlineLevel="3">
      <c r="A121" s="15"/>
      <c r="B121" s="5" t="s">
        <v>557</v>
      </c>
      <c r="C121" s="28"/>
      <c r="D121" s="28"/>
      <c r="E121" s="30">
        <f aca="true" t="shared" si="73" ref="E121:Q121">E79/E37*1000</f>
        <v>-7.139940673231828</v>
      </c>
      <c r="F121" s="32">
        <f t="shared" si="73"/>
        <v>-3.2727291498303126</v>
      </c>
      <c r="G121" s="32">
        <f t="shared" si="73"/>
        <v>-3.7498712447339813</v>
      </c>
      <c r="H121" s="32">
        <f t="shared" si="73"/>
        <v>-4.8218756507120615</v>
      </c>
      <c r="I121" s="32">
        <f t="shared" si="73"/>
        <v>-5.958749884281327</v>
      </c>
      <c r="J121" s="30">
        <f t="shared" si="73"/>
        <v>-6.434427808872971</v>
      </c>
      <c r="K121" s="32">
        <f t="shared" si="73"/>
        <v>-5.408011790964257</v>
      </c>
      <c r="L121" s="32">
        <f t="shared" si="73"/>
        <v>-5.471982898059281</v>
      </c>
      <c r="M121" s="32">
        <f t="shared" si="73"/>
        <v>-4.896985079122625</v>
      </c>
      <c r="N121" s="32">
        <f t="shared" si="73"/>
        <v>-6.219043593307446</v>
      </c>
      <c r="O121" s="30">
        <f t="shared" si="73"/>
        <v>-25.364076539806234</v>
      </c>
      <c r="P121" s="32">
        <f t="shared" si="73"/>
        <v>-74.26490961446414</v>
      </c>
      <c r="Q121" s="30">
        <f t="shared" si="73"/>
        <v>-10.565843254902967</v>
      </c>
      <c r="R121" s="32">
        <f t="shared" si="65"/>
        <v>-9.56726409491555</v>
      </c>
      <c r="S121" s="30">
        <f t="shared" si="65"/>
        <v>-7.545510879668637</v>
      </c>
      <c r="T121" s="121"/>
      <c r="U121" s="121"/>
    </row>
    <row r="122" spans="1:21" ht="12" customHeight="1" hidden="1" outlineLevel="3">
      <c r="A122" s="15"/>
      <c r="B122" s="5" t="s">
        <v>575</v>
      </c>
      <c r="C122" s="28"/>
      <c r="D122" s="28"/>
      <c r="E122" s="30">
        <f aca="true" t="shared" si="74" ref="E122:Q122">E80/E38*1000</f>
        <v>3.746963245474256</v>
      </c>
      <c r="F122" s="32">
        <f t="shared" si="74"/>
        <v>3.731349352869512</v>
      </c>
      <c r="G122" s="32">
        <f t="shared" si="74"/>
        <v>3.5894568819530535</v>
      </c>
      <c r="H122" s="32">
        <f t="shared" si="74"/>
        <v>3.161634103019538</v>
      </c>
      <c r="I122" s="32">
        <f t="shared" si="74"/>
        <v>2.7685760183369874</v>
      </c>
      <c r="J122" s="30">
        <f t="shared" si="74"/>
        <v>0.9599054862290481</v>
      </c>
      <c r="K122" s="32">
        <f t="shared" si="74"/>
        <v>2.1168229694536027</v>
      </c>
      <c r="L122" s="32">
        <f t="shared" si="74"/>
        <v>4.179895534616961</v>
      </c>
      <c r="M122" s="32">
        <f t="shared" si="74"/>
        <v>4.197556047094221</v>
      </c>
      <c r="N122" s="32">
        <f t="shared" si="74"/>
        <v>4.411704028615773</v>
      </c>
      <c r="O122" s="30">
        <f t="shared" si="74"/>
        <v>-20.618654431351732</v>
      </c>
      <c r="P122" s="32">
        <f t="shared" si="74"/>
        <v>2.206907232460895</v>
      </c>
      <c r="Q122" s="30">
        <f t="shared" si="74"/>
        <v>2.4740840898847463</v>
      </c>
      <c r="R122" s="32">
        <f t="shared" si="65"/>
        <v>-2.0167732591280667</v>
      </c>
      <c r="S122" s="30">
        <f t="shared" si="65"/>
        <v>0.9299766218679659</v>
      </c>
      <c r="T122" s="121"/>
      <c r="U122" s="121"/>
    </row>
    <row r="123" spans="1:21" ht="12" customHeight="1" hidden="1" outlineLevel="3">
      <c r="A123" s="15"/>
      <c r="B123" s="5" t="s">
        <v>563</v>
      </c>
      <c r="C123" s="28"/>
      <c r="D123" s="28"/>
      <c r="E123" s="30">
        <f aca="true" t="shared" si="75" ref="E123:Q123">E81/E39*1000</f>
        <v>-10.33809073053273</v>
      </c>
      <c r="F123" s="32">
        <f t="shared" si="75"/>
        <v>-0.30736691147359796</v>
      </c>
      <c r="G123" s="32">
        <f t="shared" si="75"/>
        <v>-0.6188451986688945</v>
      </c>
      <c r="H123" s="32">
        <f t="shared" si="75"/>
        <v>-0.7306141620147566</v>
      </c>
      <c r="I123" s="32">
        <f t="shared" si="75"/>
        <v>-0.439191751018994</v>
      </c>
      <c r="J123" s="30">
        <f t="shared" si="75"/>
        <v>-0.4395680968391046</v>
      </c>
      <c r="K123" s="32">
        <f t="shared" si="75"/>
        <v>-0.8275271768222155</v>
      </c>
      <c r="L123" s="32">
        <f t="shared" si="75"/>
        <v>-0.25804265960828976</v>
      </c>
      <c r="M123" s="32">
        <f t="shared" si="75"/>
        <v>0.5308844209126641</v>
      </c>
      <c r="N123" s="32">
        <f t="shared" si="75"/>
        <v>0.8247614398578389</v>
      </c>
      <c r="O123" s="30">
        <f t="shared" si="75"/>
        <v>0.8569632944448379</v>
      </c>
      <c r="P123" s="32">
        <f t="shared" si="75"/>
        <v>8.858891942958067</v>
      </c>
      <c r="Q123" s="30">
        <f t="shared" si="75"/>
        <v>-0.13358088871614365</v>
      </c>
      <c r="R123" s="32">
        <f t="shared" si="65"/>
        <v>-13.376560361468142</v>
      </c>
      <c r="S123" s="30">
        <f t="shared" si="65"/>
        <v>-0.32200658553706973</v>
      </c>
      <c r="T123" s="121"/>
      <c r="U123" s="121"/>
    </row>
    <row r="124" spans="1:21" ht="12" customHeight="1" hidden="1" outlineLevel="3">
      <c r="A124" s="15"/>
      <c r="B124" s="5" t="s">
        <v>565</v>
      </c>
      <c r="C124" s="28"/>
      <c r="D124" s="28"/>
      <c r="E124" s="30">
        <f aca="true" t="shared" si="76" ref="E124:Q124">E82/E40*1000</f>
        <v>-1.1145606518852744</v>
      </c>
      <c r="F124" s="32">
        <f t="shared" si="76"/>
        <v>-26.614437681764578</v>
      </c>
      <c r="G124" s="32">
        <f t="shared" si="76"/>
        <v>-9.433858995378795</v>
      </c>
      <c r="H124" s="32">
        <f t="shared" si="76"/>
        <v>-4.918134584986186</v>
      </c>
      <c r="I124" s="32">
        <f t="shared" si="76"/>
        <v>-6.448914281593422</v>
      </c>
      <c r="J124" s="30">
        <f t="shared" si="76"/>
        <v>-5.861749365855602</v>
      </c>
      <c r="K124" s="32">
        <f t="shared" si="76"/>
        <v>-5.951587936895752</v>
      </c>
      <c r="L124" s="32">
        <f t="shared" si="76"/>
        <v>-23.42788527088068</v>
      </c>
      <c r="M124" s="32">
        <f t="shared" si="76"/>
        <v>-9.457991244198094</v>
      </c>
      <c r="N124" s="32">
        <f t="shared" si="76"/>
        <v>-7.123529069303811</v>
      </c>
      <c r="O124" s="30">
        <f t="shared" si="76"/>
        <v>-4.711775985857971</v>
      </c>
      <c r="P124" s="32">
        <f t="shared" si="76"/>
        <v>-5.102366402316068</v>
      </c>
      <c r="Q124" s="30">
        <f t="shared" si="76"/>
        <v>-3.7779665163149914</v>
      </c>
      <c r="R124" s="32">
        <f t="shared" si="65"/>
        <v>-3.634502050292122</v>
      </c>
      <c r="S124" s="30">
        <f t="shared" si="65"/>
        <v>-4.306495246401884</v>
      </c>
      <c r="T124" s="121"/>
      <c r="U124" s="121"/>
    </row>
    <row r="125" spans="1:21" ht="12" customHeight="1" hidden="1" outlineLevel="3">
      <c r="A125" s="15"/>
      <c r="B125" s="5" t="s">
        <v>621</v>
      </c>
      <c r="C125" s="28"/>
      <c r="D125" s="28"/>
      <c r="E125" s="30"/>
      <c r="F125" s="32"/>
      <c r="G125" s="32">
        <f aca="true" t="shared" si="77" ref="G125:Q125">G83/G41*1000</f>
        <v>-1.4939765074593523</v>
      </c>
      <c r="H125" s="32">
        <f t="shared" si="77"/>
        <v>-2.7573389536502737</v>
      </c>
      <c r="I125" s="32">
        <f t="shared" si="77"/>
        <v>-1.902610390022413</v>
      </c>
      <c r="J125" s="30">
        <f t="shared" si="77"/>
        <v>-4.09908731835221</v>
      </c>
      <c r="K125" s="32">
        <f t="shared" si="77"/>
        <v>-3.748710353947155</v>
      </c>
      <c r="L125" s="32">
        <f t="shared" si="77"/>
        <v>-4.345163079469415</v>
      </c>
      <c r="M125" s="32">
        <f t="shared" si="77"/>
        <v>-4.150427119273663</v>
      </c>
      <c r="N125" s="32">
        <f t="shared" si="77"/>
        <v>-3.852793827677048</v>
      </c>
      <c r="O125" s="30">
        <f t="shared" si="77"/>
        <v>-7.5448798407265025</v>
      </c>
      <c r="P125" s="32">
        <f t="shared" si="77"/>
        <v>-4.8127648313484475</v>
      </c>
      <c r="Q125" s="30">
        <f t="shared" si="77"/>
        <v>-4.86985025875583</v>
      </c>
      <c r="R125" s="32">
        <f t="shared" si="65"/>
        <v>-4.838261617864222</v>
      </c>
      <c r="S125" s="30">
        <f t="shared" si="65"/>
        <v>-4.867381144376073</v>
      </c>
      <c r="T125" s="121"/>
      <c r="U125" s="121"/>
    </row>
    <row r="126" spans="1:21" ht="12" customHeight="1" hidden="1" outlineLevel="3">
      <c r="A126" s="15"/>
      <c r="B126" s="5" t="s">
        <v>567</v>
      </c>
      <c r="C126" s="28"/>
      <c r="D126" s="28"/>
      <c r="E126" s="30">
        <f aca="true" t="shared" si="78" ref="E126:Q126">E84/E42*1000</f>
        <v>-3.6812859198130203</v>
      </c>
      <c r="F126" s="32">
        <f t="shared" si="78"/>
        <v>0.031233831147306</v>
      </c>
      <c r="G126" s="32">
        <f t="shared" si="78"/>
        <v>0.039041069531958926</v>
      </c>
      <c r="H126" s="32">
        <f t="shared" si="78"/>
        <v>0.16582511659346133</v>
      </c>
      <c r="I126" s="32">
        <f t="shared" si="78"/>
        <v>0.8864224943508922</v>
      </c>
      <c r="J126" s="30">
        <f t="shared" si="78"/>
        <v>0.8093118026928281</v>
      </c>
      <c r="K126" s="32">
        <f t="shared" si="78"/>
        <v>0.8270274884119662</v>
      </c>
      <c r="L126" s="32">
        <f t="shared" si="78"/>
        <v>1.3647562859717848</v>
      </c>
      <c r="M126" s="32">
        <f t="shared" si="78"/>
        <v>2.0840592794146566</v>
      </c>
      <c r="N126" s="32">
        <f t="shared" si="78"/>
        <v>2.341168762589487</v>
      </c>
      <c r="O126" s="30">
        <f t="shared" si="78"/>
        <v>1.9074918086425159</v>
      </c>
      <c r="P126" s="32">
        <f t="shared" si="78"/>
        <v>-5.694470176567028</v>
      </c>
      <c r="Q126" s="30">
        <f t="shared" si="78"/>
        <v>1.2053315846095032</v>
      </c>
      <c r="R126" s="32">
        <f t="shared" si="65"/>
        <v>0.9449556408658477</v>
      </c>
      <c r="S126" s="30">
        <f t="shared" si="65"/>
        <v>0.9970551790646478</v>
      </c>
      <c r="T126" s="121"/>
      <c r="U126" s="121"/>
    </row>
    <row r="127" spans="1:21" ht="12" customHeight="1" hidden="1" outlineLevel="3">
      <c r="A127" s="15"/>
      <c r="B127" s="5" t="s">
        <v>566</v>
      </c>
      <c r="C127" s="28"/>
      <c r="D127" s="28"/>
      <c r="E127" s="30">
        <f aca="true" t="shared" si="79" ref="E127:Q127">E85/E43*1000</f>
        <v>1.1767043725207584</v>
      </c>
      <c r="F127" s="32">
        <f t="shared" si="79"/>
        <v>1.9757860683967694</v>
      </c>
      <c r="G127" s="32">
        <f t="shared" si="79"/>
        <v>0.505008460270829</v>
      </c>
      <c r="H127" s="32">
        <f t="shared" si="79"/>
        <v>0.7017427781896339</v>
      </c>
      <c r="I127" s="32">
        <f t="shared" si="79"/>
        <v>0.5795335981723404</v>
      </c>
      <c r="J127" s="30">
        <f t="shared" si="79"/>
        <v>2.887479412692294</v>
      </c>
      <c r="K127" s="32">
        <f t="shared" si="79"/>
        <v>3.503617426341173</v>
      </c>
      <c r="L127" s="32">
        <f t="shared" si="79"/>
        <v>-0.0537212672051063</v>
      </c>
      <c r="M127" s="32">
        <f t="shared" si="79"/>
        <v>10.990071477996228</v>
      </c>
      <c r="N127" s="32">
        <f t="shared" si="79"/>
        <v>7.190648122726167</v>
      </c>
      <c r="O127" s="30">
        <f t="shared" si="79"/>
        <v>1.5696324724862432</v>
      </c>
      <c r="P127" s="32">
        <f t="shared" si="79"/>
        <v>2.5885418368745516</v>
      </c>
      <c r="Q127" s="30">
        <f t="shared" si="79"/>
        <v>1.6176144346668637</v>
      </c>
      <c r="R127" s="32">
        <f t="shared" si="65"/>
        <v>1.0996584938661498</v>
      </c>
      <c r="S127" s="30">
        <f t="shared" si="65"/>
        <v>0.8679894327502262</v>
      </c>
      <c r="T127" s="121"/>
      <c r="U127" s="121"/>
    </row>
    <row r="128" spans="1:21" ht="12" customHeight="1" hidden="1" outlineLevel="2" collapsed="1">
      <c r="A128" s="19" t="s">
        <v>602</v>
      </c>
      <c r="B128" s="20"/>
      <c r="C128" s="22"/>
      <c r="D128" s="22"/>
      <c r="E128" s="46"/>
      <c r="F128" s="47"/>
      <c r="G128" s="47"/>
      <c r="H128" s="47"/>
      <c r="I128" s="47"/>
      <c r="J128" s="46"/>
      <c r="K128" s="47"/>
      <c r="L128" s="47"/>
      <c r="M128" s="47"/>
      <c r="N128" s="47"/>
      <c r="O128" s="46"/>
      <c r="P128" s="47"/>
      <c r="Q128" s="46"/>
      <c r="R128" s="47"/>
      <c r="S128" s="46"/>
      <c r="T128" s="79"/>
      <c r="U128" s="79"/>
    </row>
    <row r="129" spans="1:21" ht="12" customHeight="1" hidden="1" outlineLevel="3">
      <c r="A129" s="74"/>
      <c r="B129" s="5" t="s">
        <v>577</v>
      </c>
      <c r="C129" s="28"/>
      <c r="D129" s="28"/>
      <c r="E129" s="30">
        <f aca="true" t="shared" si="80" ref="E129:S129">E87/E45*1000</f>
        <v>15.042078774036405</v>
      </c>
      <c r="F129" s="32">
        <f t="shared" si="80"/>
        <v>13.881433609059181</v>
      </c>
      <c r="G129" s="32">
        <f t="shared" si="80"/>
        <v>13.53839544801874</v>
      </c>
      <c r="H129" s="32">
        <f t="shared" si="80"/>
        <v>13.214600206684745</v>
      </c>
      <c r="I129" s="32">
        <f t="shared" si="80"/>
        <v>12.985909057981363</v>
      </c>
      <c r="J129" s="30">
        <f t="shared" si="80"/>
        <v>12.707232029533749</v>
      </c>
      <c r="K129" s="32">
        <f t="shared" si="80"/>
        <v>-39.03363230659735</v>
      </c>
      <c r="L129" s="32">
        <f t="shared" si="80"/>
        <v>12.871424542113061</v>
      </c>
      <c r="M129" s="32">
        <f t="shared" si="80"/>
        <v>13.187326439300024</v>
      </c>
      <c r="N129" s="32">
        <f t="shared" si="80"/>
        <v>14.600871679640253</v>
      </c>
      <c r="O129" s="30">
        <f t="shared" si="80"/>
        <v>16.009578217108313</v>
      </c>
      <c r="P129" s="32">
        <f t="shared" si="80"/>
        <v>13.581666006266595</v>
      </c>
      <c r="Q129" s="30">
        <f t="shared" si="80"/>
        <v>12.085966341136103</v>
      </c>
      <c r="R129" s="32">
        <f t="shared" si="80"/>
        <v>0.06760778608975818</v>
      </c>
      <c r="S129" s="30">
        <f t="shared" si="80"/>
        <v>0.0704336826183132</v>
      </c>
      <c r="T129" s="121"/>
      <c r="U129" s="121"/>
    </row>
    <row r="130" spans="1:21" ht="12" customHeight="1" hidden="1" outlineLevel="1" collapsed="1">
      <c r="A130" s="19" t="s">
        <v>614</v>
      </c>
      <c r="B130" s="20"/>
      <c r="C130" s="22"/>
      <c r="D130" s="22"/>
      <c r="E130" s="22"/>
      <c r="F130" s="20"/>
      <c r="G130" s="20"/>
      <c r="H130" s="20"/>
      <c r="I130" s="20"/>
      <c r="J130" s="22"/>
      <c r="K130" s="20"/>
      <c r="L130" s="20"/>
      <c r="M130" s="20"/>
      <c r="N130" s="20"/>
      <c r="O130" s="22"/>
      <c r="P130" s="20"/>
      <c r="Q130" s="22"/>
      <c r="R130" s="20"/>
      <c r="S130" s="22"/>
      <c r="T130" s="21"/>
      <c r="U130" s="21"/>
    </row>
    <row r="131" spans="1:21" ht="12" customHeight="1" hidden="1" outlineLevel="2" collapsed="1">
      <c r="A131" s="19" t="s">
        <v>585</v>
      </c>
      <c r="B131" s="20"/>
      <c r="C131" s="22"/>
      <c r="D131" s="22"/>
      <c r="E131" s="46"/>
      <c r="F131" s="47"/>
      <c r="G131" s="47"/>
      <c r="H131" s="47"/>
      <c r="I131" s="47"/>
      <c r="J131" s="46"/>
      <c r="K131" s="47"/>
      <c r="L131" s="47"/>
      <c r="M131" s="47"/>
      <c r="N131" s="47"/>
      <c r="O131" s="46"/>
      <c r="P131" s="47"/>
      <c r="Q131" s="46"/>
      <c r="R131" s="47"/>
      <c r="S131" s="46"/>
      <c r="T131" s="79"/>
      <c r="U131" s="79"/>
    </row>
    <row r="132" spans="1:21" ht="12" customHeight="1" hidden="1" outlineLevel="3">
      <c r="A132" s="15"/>
      <c r="B132" s="5" t="s">
        <v>562</v>
      </c>
      <c r="C132" s="28"/>
      <c r="D132" s="28"/>
      <c r="E132" s="81">
        <f>E6/$E6*100</f>
        <v>100</v>
      </c>
      <c r="F132" s="91">
        <f aca="true" t="shared" si="81" ref="F132:R132">F6/$E6*100</f>
        <v>100.23443594037929</v>
      </c>
      <c r="G132" s="91">
        <f t="shared" si="81"/>
        <v>100.7679651535218</v>
      </c>
      <c r="H132" s="91">
        <f t="shared" si="81"/>
        <v>101.22575256311212</v>
      </c>
      <c r="I132" s="91">
        <f t="shared" si="81"/>
        <v>101.75435812164326</v>
      </c>
      <c r="J132" s="81">
        <f t="shared" si="81"/>
        <v>102.48898238556315</v>
      </c>
      <c r="K132" s="91">
        <f t="shared" si="81"/>
        <v>103.15053911518677</v>
      </c>
      <c r="L132" s="91">
        <f t="shared" si="81"/>
        <v>103.50901616133392</v>
      </c>
      <c r="M132" s="91">
        <f t="shared" si="81"/>
        <v>103.95399457098348</v>
      </c>
      <c r="N132" s="91">
        <f t="shared" si="81"/>
        <v>104.4122193610596</v>
      </c>
      <c r="O132" s="81">
        <f t="shared" si="81"/>
        <v>104.66252596478012</v>
      </c>
      <c r="P132" s="91">
        <f t="shared" si="81"/>
        <v>105.02445206847229</v>
      </c>
      <c r="Q132" s="81">
        <f t="shared" si="81"/>
        <v>105.07280135702919</v>
      </c>
      <c r="R132" s="91">
        <f t="shared" si="81"/>
        <v>105.61938950181865</v>
      </c>
      <c r="S132" s="81">
        <f aca="true" t="shared" si="82" ref="S132:S152">S6/$E6*100</f>
        <v>106.30706409473612</v>
      </c>
      <c r="T132" s="107"/>
      <c r="U132" s="107"/>
    </row>
    <row r="133" spans="1:21" ht="12" customHeight="1" hidden="1" outlineLevel="3">
      <c r="A133" s="15"/>
      <c r="B133" s="5" t="s">
        <v>545</v>
      </c>
      <c r="C133" s="28"/>
      <c r="D133" s="28"/>
      <c r="E133" s="81">
        <f aca="true" t="shared" si="83" ref="E133:R133">E7/$E7*100</f>
        <v>100</v>
      </c>
      <c r="F133" s="91">
        <f t="shared" si="83"/>
        <v>100.2376091222995</v>
      </c>
      <c r="G133" s="91">
        <f t="shared" si="83"/>
        <v>100.68990539682012</v>
      </c>
      <c r="H133" s="91">
        <f t="shared" si="83"/>
        <v>101.14032650378428</v>
      </c>
      <c r="I133" s="91">
        <f t="shared" si="83"/>
        <v>101.53662168055055</v>
      </c>
      <c r="J133" s="81">
        <f t="shared" si="83"/>
        <v>102.0193894278639</v>
      </c>
      <c r="K133" s="91">
        <f t="shared" si="83"/>
        <v>102.65938802148824</v>
      </c>
      <c r="L133" s="91">
        <f t="shared" si="83"/>
        <v>103.3738268605056</v>
      </c>
      <c r="M133" s="91">
        <f t="shared" si="83"/>
        <v>104.17792214831695</v>
      </c>
      <c r="N133" s="91">
        <f t="shared" si="83"/>
        <v>105.01993098016082</v>
      </c>
      <c r="O133" s="81">
        <f t="shared" si="83"/>
        <v>105.86790714209326</v>
      </c>
      <c r="P133" s="91">
        <f t="shared" si="83"/>
        <v>106.63457721075662</v>
      </c>
      <c r="Q133" s="81">
        <f t="shared" si="83"/>
        <v>108.357826895665</v>
      </c>
      <c r="R133" s="91">
        <f t="shared" si="83"/>
        <v>109.01015080937408</v>
      </c>
      <c r="S133" s="81">
        <f t="shared" si="82"/>
        <v>109.42376198654469</v>
      </c>
      <c r="T133" s="107"/>
      <c r="U133" s="107"/>
    </row>
    <row r="134" spans="1:21" ht="12" customHeight="1" hidden="1" outlineLevel="3">
      <c r="A134" s="15"/>
      <c r="B134" s="5" t="s">
        <v>555</v>
      </c>
      <c r="C134" s="28"/>
      <c r="D134" s="28"/>
      <c r="E134" s="81">
        <f aca="true" t="shared" si="84" ref="E134:R134">E8/$E8*100</f>
        <v>100</v>
      </c>
      <c r="F134" s="91">
        <f t="shared" si="84"/>
        <v>101.02129335826224</v>
      </c>
      <c r="G134" s="91">
        <f t="shared" si="84"/>
        <v>102.17843089832397</v>
      </c>
      <c r="H134" s="91">
        <f t="shared" si="84"/>
        <v>103.56844417861338</v>
      </c>
      <c r="I134" s="91">
        <f t="shared" si="84"/>
        <v>105.77410184258585</v>
      </c>
      <c r="J134" s="81">
        <f t="shared" si="84"/>
        <v>108.49793699320924</v>
      </c>
      <c r="K134" s="91">
        <f t="shared" si="84"/>
        <v>110.9945445092448</v>
      </c>
      <c r="L134" s="91">
        <f t="shared" si="84"/>
        <v>112.77152543747475</v>
      </c>
      <c r="M134" s="91">
        <f t="shared" si="84"/>
        <v>114.30447923741885</v>
      </c>
      <c r="N134" s="91">
        <f t="shared" si="84"/>
        <v>115.40600466041127</v>
      </c>
      <c r="O134" s="81">
        <f t="shared" si="84"/>
        <v>116.3143359058765</v>
      </c>
      <c r="P134" s="91">
        <f t="shared" si="84"/>
        <v>116.5008682152131</v>
      </c>
      <c r="Q134" s="81">
        <f t="shared" si="84"/>
        <v>124.83921001829117</v>
      </c>
      <c r="R134" s="91">
        <f t="shared" si="84"/>
        <v>125.3992414159656</v>
      </c>
      <c r="S134" s="81">
        <f t="shared" si="82"/>
        <v>124.25832407671575</v>
      </c>
      <c r="T134" s="107"/>
      <c r="U134" s="107"/>
    </row>
    <row r="135" spans="1:21" ht="12" customHeight="1" hidden="1" outlineLevel="3">
      <c r="A135" s="15"/>
      <c r="B135" s="5" t="s">
        <v>548</v>
      </c>
      <c r="C135" s="28"/>
      <c r="D135" s="28"/>
      <c r="E135" s="81">
        <f aca="true" t="shared" si="85" ref="E135:R135">E9/$E9*100</f>
        <v>100</v>
      </c>
      <c r="F135" s="91">
        <f t="shared" si="85"/>
        <v>100.3600736957835</v>
      </c>
      <c r="G135" s="91">
        <f t="shared" si="85"/>
        <v>100.71920930878309</v>
      </c>
      <c r="H135" s="91">
        <f t="shared" si="85"/>
        <v>101.00350467728076</v>
      </c>
      <c r="I135" s="91">
        <f t="shared" si="85"/>
        <v>101.26866315698628</v>
      </c>
      <c r="J135" s="81">
        <f t="shared" si="85"/>
        <v>101.52691734740206</v>
      </c>
      <c r="K135" s="91">
        <f t="shared" si="85"/>
        <v>101.82811696766616</v>
      </c>
      <c r="L135" s="91">
        <f t="shared" si="85"/>
        <v>102.19631446035851</v>
      </c>
      <c r="M135" s="91">
        <f t="shared" si="85"/>
        <v>102.73490530992379</v>
      </c>
      <c r="N135" s="91">
        <f t="shared" si="85"/>
        <v>103.40394595142233</v>
      </c>
      <c r="O135" s="81">
        <f t="shared" si="85"/>
        <v>103.7416182303256</v>
      </c>
      <c r="P135" s="91">
        <f t="shared" si="85"/>
        <v>104.32658789272836</v>
      </c>
      <c r="Q135" s="81">
        <f t="shared" si="85"/>
        <v>104.69971970086416</v>
      </c>
      <c r="R135" s="91">
        <f t="shared" si="85"/>
        <v>105.11457743122916</v>
      </c>
      <c r="S135" s="81">
        <f t="shared" si="82"/>
        <v>105.39069271785098</v>
      </c>
      <c r="T135" s="107"/>
      <c r="U135" s="107"/>
    </row>
    <row r="136" spans="1:21" ht="12" customHeight="1" hidden="1" outlineLevel="3">
      <c r="A136" s="15"/>
      <c r="B136" s="5" t="s">
        <v>568</v>
      </c>
      <c r="C136" s="28"/>
      <c r="D136" s="28"/>
      <c r="E136" s="81">
        <f aca="true" t="shared" si="86" ref="E136:R136">E10/$E10*100</f>
        <v>100</v>
      </c>
      <c r="F136" s="91">
        <f t="shared" si="86"/>
        <v>100.18975878801895</v>
      </c>
      <c r="G136" s="91">
        <f t="shared" si="86"/>
        <v>100.45634542326091</v>
      </c>
      <c r="H136" s="91">
        <f t="shared" si="86"/>
        <v>100.67667678275221</v>
      </c>
      <c r="I136" s="91">
        <f t="shared" si="86"/>
        <v>100.93651463403219</v>
      </c>
      <c r="J136" s="81">
        <f t="shared" si="86"/>
        <v>101.26291212541831</v>
      </c>
      <c r="K136" s="91">
        <f t="shared" si="86"/>
        <v>101.62972497061669</v>
      </c>
      <c r="L136" s="91">
        <f t="shared" si="86"/>
        <v>102.04306381642378</v>
      </c>
      <c r="M136" s="91">
        <f t="shared" si="86"/>
        <v>102.49805561539434</v>
      </c>
      <c r="N136" s="91">
        <f t="shared" si="86"/>
        <v>102.99754297853809</v>
      </c>
      <c r="O136" s="81">
        <f t="shared" si="86"/>
        <v>103.48316536145057</v>
      </c>
      <c r="P136" s="91">
        <f t="shared" si="86"/>
        <v>103.94434515717705</v>
      </c>
      <c r="Q136" s="81">
        <f t="shared" si="86"/>
        <v>104.44694585618863</v>
      </c>
      <c r="R136" s="91">
        <f t="shared" si="86"/>
        <v>104.93825346112062</v>
      </c>
      <c r="S136" s="81">
        <f t="shared" si="82"/>
        <v>105.41387836177427</v>
      </c>
      <c r="T136" s="107"/>
      <c r="U136" s="107"/>
    </row>
    <row r="137" spans="1:21" ht="12" customHeight="1" hidden="1" outlineLevel="3">
      <c r="A137" s="15"/>
      <c r="B137" s="5" t="s">
        <v>553</v>
      </c>
      <c r="C137" s="28"/>
      <c r="D137" s="28"/>
      <c r="E137" s="81">
        <f aca="true" t="shared" si="87" ref="E137:R137">E11/$E11*100</f>
        <v>100</v>
      </c>
      <c r="F137" s="91">
        <f t="shared" si="87"/>
        <v>100.71730587528731</v>
      </c>
      <c r="G137" s="91">
        <f t="shared" si="87"/>
        <v>101.45183529704556</v>
      </c>
      <c r="H137" s="91">
        <f t="shared" si="87"/>
        <v>102.17865310214933</v>
      </c>
      <c r="I137" s="91">
        <f t="shared" si="87"/>
        <v>102.88581776384522</v>
      </c>
      <c r="J137" s="81">
        <f t="shared" si="87"/>
        <v>103.67965511681538</v>
      </c>
      <c r="K137" s="91">
        <f t="shared" si="87"/>
        <v>104.43407717318196</v>
      </c>
      <c r="L137" s="91">
        <f t="shared" si="87"/>
        <v>105.12022772078602</v>
      </c>
      <c r="M137" s="91">
        <f t="shared" si="87"/>
        <v>105.71850151445976</v>
      </c>
      <c r="N137" s="91">
        <f t="shared" si="87"/>
        <v>106.31616749598341</v>
      </c>
      <c r="O137" s="81">
        <f t="shared" si="87"/>
        <v>106.88956393475254</v>
      </c>
      <c r="P137" s="91">
        <f t="shared" si="87"/>
        <v>107.48251111379561</v>
      </c>
      <c r="Q137" s="81">
        <f t="shared" si="87"/>
        <v>107.83357383204847</v>
      </c>
      <c r="R137" s="91">
        <f t="shared" si="87"/>
        <v>108.3141385265332</v>
      </c>
      <c r="S137" s="81">
        <f t="shared" si="82"/>
        <v>108.73821963430782</v>
      </c>
      <c r="T137" s="107"/>
      <c r="U137" s="107"/>
    </row>
    <row r="138" spans="1:21" ht="12" customHeight="1" hidden="1" outlineLevel="3">
      <c r="A138" s="15"/>
      <c r="B138" s="5" t="s">
        <v>580</v>
      </c>
      <c r="C138" s="28"/>
      <c r="D138" s="28"/>
      <c r="E138" s="81">
        <f aca="true" t="shared" si="88" ref="E138:R138">E12/$E12*100</f>
        <v>100</v>
      </c>
      <c r="F138" s="91">
        <f t="shared" si="88"/>
        <v>100.11691934889559</v>
      </c>
      <c r="G138" s="91">
        <f t="shared" si="88"/>
        <v>100.3369307347334</v>
      </c>
      <c r="H138" s="91">
        <f t="shared" si="88"/>
        <v>100.45422251188864</v>
      </c>
      <c r="I138" s="91">
        <f t="shared" si="88"/>
        <v>100.44812612903726</v>
      </c>
      <c r="J138" s="81">
        <f t="shared" si="88"/>
        <v>100.41061311002241</v>
      </c>
      <c r="K138" s="91">
        <f t="shared" si="88"/>
        <v>100.33411439815563</v>
      </c>
      <c r="L138" s="91">
        <f t="shared" si="88"/>
        <v>100.18430452217363</v>
      </c>
      <c r="M138" s="91">
        <f t="shared" si="88"/>
        <v>100.06616321911896</v>
      </c>
      <c r="N138" s="91">
        <f t="shared" si="88"/>
        <v>99.80390435044282</v>
      </c>
      <c r="O138" s="81">
        <f t="shared" si="88"/>
        <v>99.56036669578545</v>
      </c>
      <c r="P138" s="91">
        <f t="shared" si="88"/>
        <v>99.49871521378569</v>
      </c>
      <c r="Q138" s="81">
        <f t="shared" si="88"/>
        <v>97.76594770364812</v>
      </c>
      <c r="R138" s="91">
        <f t="shared" si="88"/>
        <v>98.00430909233087</v>
      </c>
      <c r="S138" s="81">
        <f t="shared" si="82"/>
        <v>98.30093359610215</v>
      </c>
      <c r="T138" s="107"/>
      <c r="U138" s="107"/>
    </row>
    <row r="139" spans="1:21" ht="12" customHeight="1" hidden="1" outlineLevel="3">
      <c r="A139" s="15"/>
      <c r="B139" s="5" t="s">
        <v>551</v>
      </c>
      <c r="C139" s="28"/>
      <c r="D139" s="28"/>
      <c r="E139" s="81">
        <f aca="true" t="shared" si="89" ref="E139:R139">E13/$E13*100</f>
        <v>100</v>
      </c>
      <c r="F139" s="91">
        <f t="shared" si="89"/>
        <v>100.25173891897994</v>
      </c>
      <c r="G139" s="91">
        <f t="shared" si="89"/>
        <v>100.59567541719794</v>
      </c>
      <c r="H139" s="91">
        <f t="shared" si="89"/>
        <v>100.94114349760362</v>
      </c>
      <c r="I139" s="91">
        <f t="shared" si="89"/>
        <v>101.25546634980952</v>
      </c>
      <c r="J139" s="81">
        <f t="shared" si="89"/>
        <v>101.64158097066911</v>
      </c>
      <c r="K139" s="91">
        <f t="shared" si="89"/>
        <v>102.03069455784828</v>
      </c>
      <c r="L139" s="91">
        <f t="shared" si="89"/>
        <v>102.45771251138484</v>
      </c>
      <c r="M139" s="91">
        <f t="shared" si="89"/>
        <v>102.84331354779826</v>
      </c>
      <c r="N139" s="91">
        <f t="shared" si="89"/>
        <v>103.27084508578099</v>
      </c>
      <c r="O139" s="81">
        <f t="shared" si="89"/>
        <v>103.68094226604647</v>
      </c>
      <c r="P139" s="91">
        <f t="shared" si="89"/>
        <v>103.90563546124514</v>
      </c>
      <c r="Q139" s="81">
        <f t="shared" si="89"/>
        <v>102.01102243932985</v>
      </c>
      <c r="R139" s="91">
        <f t="shared" si="89"/>
        <v>101.45592936453005</v>
      </c>
      <c r="S139" s="81">
        <f t="shared" si="82"/>
        <v>100.21139502650325</v>
      </c>
      <c r="T139" s="107"/>
      <c r="U139" s="107"/>
    </row>
    <row r="140" spans="1:21" ht="12" customHeight="1" hidden="1" outlineLevel="3">
      <c r="A140" s="15"/>
      <c r="B140" s="5" t="s">
        <v>571</v>
      </c>
      <c r="C140" s="28"/>
      <c r="D140" s="28"/>
      <c r="E140" s="81">
        <f aca="true" t="shared" si="90" ref="E140:R140">E14/$E14*100</f>
        <v>100</v>
      </c>
      <c r="F140" s="91">
        <f t="shared" si="90"/>
        <v>101.54524832556288</v>
      </c>
      <c r="G140" s="91">
        <f t="shared" si="90"/>
        <v>102.69701736970927</v>
      </c>
      <c r="H140" s="91">
        <f t="shared" si="90"/>
        <v>103.3764679321553</v>
      </c>
      <c r="I140" s="91">
        <f t="shared" si="90"/>
        <v>104.1286655748632</v>
      </c>
      <c r="J140" s="81">
        <f t="shared" si="90"/>
        <v>105.20625409874252</v>
      </c>
      <c r="K140" s="91">
        <f t="shared" si="90"/>
        <v>107.46893914688818</v>
      </c>
      <c r="L140" s="91">
        <f t="shared" si="90"/>
        <v>110.25733831692641</v>
      </c>
      <c r="M140" s="91">
        <f t="shared" si="90"/>
        <v>113.0478876469724</v>
      </c>
      <c r="N140" s="91">
        <f t="shared" si="90"/>
        <v>114.44871689201538</v>
      </c>
      <c r="O140" s="81">
        <f t="shared" si="90"/>
        <v>113.8258872097732</v>
      </c>
      <c r="P140" s="91">
        <f t="shared" si="90"/>
        <v>114.12045913083367</v>
      </c>
      <c r="Q140" s="81">
        <f t="shared" si="90"/>
        <v>114.52289741228243</v>
      </c>
      <c r="R140" s="91">
        <f t="shared" si="90"/>
        <v>115.34067493522645</v>
      </c>
      <c r="S140" s="81">
        <f t="shared" si="82"/>
        <v>116.70745998014687</v>
      </c>
      <c r="T140" s="107"/>
      <c r="U140" s="107"/>
    </row>
    <row r="141" spans="1:21" ht="12" customHeight="1" hidden="1" outlineLevel="3">
      <c r="A141" s="15"/>
      <c r="B141" s="5" t="s">
        <v>550</v>
      </c>
      <c r="C141" s="28"/>
      <c r="D141" s="28"/>
      <c r="E141" s="81">
        <f aca="true" t="shared" si="91" ref="E141:R141">E15/$E15*100</f>
        <v>100</v>
      </c>
      <c r="F141" s="91">
        <f t="shared" si="91"/>
        <v>101.46173527126601</v>
      </c>
      <c r="G141" s="91">
        <f t="shared" si="91"/>
        <v>103.23322034167512</v>
      </c>
      <c r="H141" s="91">
        <f t="shared" si="91"/>
        <v>104.94037825954021</v>
      </c>
      <c r="I141" s="91">
        <f t="shared" si="91"/>
        <v>106.65206290295468</v>
      </c>
      <c r="J141" s="81">
        <f t="shared" si="91"/>
        <v>108.84450697737829</v>
      </c>
      <c r="K141" s="91">
        <f t="shared" si="91"/>
        <v>111.39863907040646</v>
      </c>
      <c r="L141" s="91">
        <f t="shared" si="91"/>
        <v>114.16152998029155</v>
      </c>
      <c r="M141" s="91">
        <f t="shared" si="91"/>
        <v>116.51248886518167</v>
      </c>
      <c r="N141" s="91">
        <f t="shared" si="91"/>
        <v>117.80154676358978</v>
      </c>
      <c r="O141" s="81">
        <f t="shared" si="91"/>
        <v>118.27338510389629</v>
      </c>
      <c r="P141" s="91">
        <f t="shared" si="91"/>
        <v>118.59957406424509</v>
      </c>
      <c r="Q141" s="81">
        <f t="shared" si="91"/>
        <v>121.31378282041474</v>
      </c>
      <c r="R141" s="91">
        <f t="shared" si="91"/>
        <v>121.53561884441433</v>
      </c>
      <c r="S141" s="81">
        <f t="shared" si="82"/>
        <v>121.9171873945253</v>
      </c>
      <c r="T141" s="107"/>
      <c r="U141" s="107"/>
    </row>
    <row r="142" spans="1:21" ht="12" customHeight="1" hidden="1" outlineLevel="3">
      <c r="A142" s="15"/>
      <c r="B142" s="5" t="s">
        <v>554</v>
      </c>
      <c r="C142" s="28"/>
      <c r="D142" s="28"/>
      <c r="E142" s="81">
        <f aca="true" t="shared" si="92" ref="E142:R142">E16/$E16*100</f>
        <v>100</v>
      </c>
      <c r="F142" s="91">
        <f t="shared" si="92"/>
        <v>100.06529462230765</v>
      </c>
      <c r="G142" s="91">
        <f t="shared" si="92"/>
        <v>100.11240168475865</v>
      </c>
      <c r="H142" s="91">
        <f t="shared" si="92"/>
        <v>100.36361417118167</v>
      </c>
      <c r="I142" s="91">
        <f t="shared" si="92"/>
        <v>101.00551750801654</v>
      </c>
      <c r="J142" s="81">
        <f t="shared" si="92"/>
        <v>101.67106484833933</v>
      </c>
      <c r="K142" s="91">
        <f t="shared" si="92"/>
        <v>102.00389912613281</v>
      </c>
      <c r="L142" s="91">
        <f t="shared" si="92"/>
        <v>102.28415233041439</v>
      </c>
      <c r="M142" s="91">
        <f t="shared" si="92"/>
        <v>103.03802519323997</v>
      </c>
      <c r="N142" s="91">
        <f t="shared" si="92"/>
        <v>103.64886404432727</v>
      </c>
      <c r="O142" s="81">
        <f t="shared" si="92"/>
        <v>103.98186696944482</v>
      </c>
      <c r="P142" s="91">
        <f t="shared" si="92"/>
        <v>104.28850118274478</v>
      </c>
      <c r="Q142" s="81">
        <f t="shared" si="92"/>
        <v>104.34035496467156</v>
      </c>
      <c r="R142" s="91">
        <f t="shared" si="92"/>
        <v>104.85160230065868</v>
      </c>
      <c r="S142" s="81">
        <f t="shared" si="82"/>
        <v>106.77952405054893</v>
      </c>
      <c r="T142" s="107"/>
      <c r="U142" s="107"/>
    </row>
    <row r="143" spans="1:21" ht="12" customHeight="1" hidden="1" outlineLevel="3">
      <c r="A143" s="15"/>
      <c r="B143" s="5" t="s">
        <v>572</v>
      </c>
      <c r="C143" s="28"/>
      <c r="D143" s="28"/>
      <c r="E143" s="81">
        <f aca="true" t="shared" si="93" ref="E143:R143">E17/$E17*100</f>
        <v>100</v>
      </c>
      <c r="F143" s="91">
        <f t="shared" si="93"/>
        <v>101.3476839573182</v>
      </c>
      <c r="G143" s="91">
        <f t="shared" si="93"/>
        <v>103.38925553568123</v>
      </c>
      <c r="H143" s="91">
        <f t="shared" si="93"/>
        <v>104.43162893973972</v>
      </c>
      <c r="I143" s="91">
        <f t="shared" si="93"/>
        <v>105.76080922716338</v>
      </c>
      <c r="J143" s="81">
        <f t="shared" si="93"/>
        <v>106.70449639178436</v>
      </c>
      <c r="K143" s="91">
        <f t="shared" si="93"/>
        <v>107.64509961142292</v>
      </c>
      <c r="L143" s="91">
        <f t="shared" si="93"/>
        <v>108.45617714179978</v>
      </c>
      <c r="M143" s="91">
        <f t="shared" si="93"/>
        <v>109.03595879849503</v>
      </c>
      <c r="N143" s="91">
        <f t="shared" si="93"/>
        <v>109.75451797939925</v>
      </c>
      <c r="O143" s="81">
        <f t="shared" si="93"/>
        <v>110.69512119903781</v>
      </c>
      <c r="P143" s="91">
        <f t="shared" si="93"/>
        <v>111.49077900450254</v>
      </c>
      <c r="Q143" s="81">
        <f t="shared" si="93"/>
        <v>112.4868932338247</v>
      </c>
      <c r="R143" s="91">
        <f t="shared" si="93"/>
        <v>113.60636526244372</v>
      </c>
      <c r="S143" s="81">
        <f t="shared" si="82"/>
        <v>114.50379325232838</v>
      </c>
      <c r="T143" s="107"/>
      <c r="U143" s="107"/>
    </row>
    <row r="144" spans="1:21" ht="12" customHeight="1" hidden="1" outlineLevel="3">
      <c r="A144" s="15"/>
      <c r="B144" s="5" t="s">
        <v>558</v>
      </c>
      <c r="C144" s="28"/>
      <c r="D144" s="28"/>
      <c r="E144" s="81">
        <f aca="true" t="shared" si="94" ref="E144:R144">E18/$E18*100</f>
        <v>100</v>
      </c>
      <c r="F144" s="91">
        <f t="shared" si="94"/>
        <v>101.24538745387454</v>
      </c>
      <c r="G144" s="91">
        <f t="shared" si="94"/>
        <v>102.41005535055349</v>
      </c>
      <c r="H144" s="91">
        <f t="shared" si="94"/>
        <v>103.39022140221404</v>
      </c>
      <c r="I144" s="91">
        <f t="shared" si="94"/>
        <v>104.92619926199262</v>
      </c>
      <c r="J144" s="81">
        <f t="shared" si="94"/>
        <v>106.37223247232473</v>
      </c>
      <c r="K144" s="91">
        <f t="shared" si="94"/>
        <v>108.1840405904059</v>
      </c>
      <c r="L144" s="91">
        <f t="shared" si="94"/>
        <v>109.82172509225092</v>
      </c>
      <c r="M144" s="91">
        <f t="shared" si="94"/>
        <v>111.57726014760148</v>
      </c>
      <c r="N144" s="91">
        <f t="shared" si="94"/>
        <v>113.81457564575645</v>
      </c>
      <c r="O144" s="81">
        <f t="shared" si="94"/>
        <v>115.79012915129152</v>
      </c>
      <c r="P144" s="91">
        <f t="shared" si="94"/>
        <v>118.04428044280444</v>
      </c>
      <c r="Q144" s="81">
        <f t="shared" si="94"/>
        <v>121.04543357933579</v>
      </c>
      <c r="R144" s="91">
        <f t="shared" si="94"/>
        <v>123.85585793357934</v>
      </c>
      <c r="S144" s="81">
        <f t="shared" si="82"/>
        <v>126.77121771217712</v>
      </c>
      <c r="T144" s="107"/>
      <c r="U144" s="107"/>
    </row>
    <row r="145" spans="1:21" ht="12" customHeight="1" hidden="1" outlineLevel="3">
      <c r="A145" s="15"/>
      <c r="B145" s="5" t="s">
        <v>560</v>
      </c>
      <c r="C145" s="28"/>
      <c r="D145" s="28"/>
      <c r="E145" s="81">
        <f aca="true" t="shared" si="95" ref="E145:R145">E19/$E19*100</f>
        <v>100</v>
      </c>
      <c r="F145" s="91">
        <f t="shared" si="95"/>
        <v>102.94949250528009</v>
      </c>
      <c r="G145" s="91">
        <f t="shared" si="95"/>
        <v>103.79799106262213</v>
      </c>
      <c r="H145" s="91">
        <f t="shared" si="95"/>
        <v>104.49630590135217</v>
      </c>
      <c r="I145" s="91">
        <f t="shared" si="95"/>
        <v>105.17252716326364</v>
      </c>
      <c r="J145" s="81">
        <f t="shared" si="95"/>
        <v>105.90924274265454</v>
      </c>
      <c r="K145" s="91">
        <f t="shared" si="95"/>
        <v>106.52418063077162</v>
      </c>
      <c r="L145" s="91">
        <f t="shared" si="95"/>
        <v>107.26168526647746</v>
      </c>
      <c r="M145" s="91">
        <f t="shared" si="95"/>
        <v>107.9139718201688</v>
      </c>
      <c r="N145" s="91">
        <f t="shared" si="95"/>
        <v>108.78693112327427</v>
      </c>
      <c r="O145" s="81">
        <f t="shared" si="95"/>
        <v>108.98761444604301</v>
      </c>
      <c r="P145" s="91">
        <f t="shared" si="95"/>
        <v>109.83874319110154</v>
      </c>
      <c r="Q145" s="81">
        <f t="shared" si="95"/>
        <v>109.82243602725927</v>
      </c>
      <c r="R145" s="91">
        <f t="shared" si="95"/>
        <v>110.82664169741794</v>
      </c>
      <c r="S145" s="81">
        <f t="shared" si="82"/>
        <v>111.88397715944987</v>
      </c>
      <c r="T145" s="107"/>
      <c r="U145" s="107"/>
    </row>
    <row r="146" spans="1:21" ht="12" customHeight="1" hidden="1" outlineLevel="3">
      <c r="A146" s="15"/>
      <c r="B146" s="5" t="s">
        <v>561</v>
      </c>
      <c r="C146" s="28"/>
      <c r="D146" s="28"/>
      <c r="E146" s="81">
        <f aca="true" t="shared" si="96" ref="E146:R146">E20/$E20*100</f>
        <v>100</v>
      </c>
      <c r="F146" s="91">
        <f t="shared" si="96"/>
        <v>100.77613078709906</v>
      </c>
      <c r="G146" s="91">
        <f t="shared" si="96"/>
        <v>101.52127937871715</v>
      </c>
      <c r="H146" s="91">
        <f t="shared" si="96"/>
        <v>102.07150173821778</v>
      </c>
      <c r="I146" s="91">
        <f t="shared" si="96"/>
        <v>102.48413541394169</v>
      </c>
      <c r="J146" s="81">
        <f t="shared" si="96"/>
        <v>102.78351860665218</v>
      </c>
      <c r="K146" s="91">
        <f t="shared" si="96"/>
        <v>102.96433107769502</v>
      </c>
      <c r="L146" s="91">
        <f t="shared" si="96"/>
        <v>103.11424330006082</v>
      </c>
      <c r="M146" s="91">
        <f t="shared" si="96"/>
        <v>103.41307807954514</v>
      </c>
      <c r="N146" s="91">
        <f t="shared" si="96"/>
        <v>103.919811900567</v>
      </c>
      <c r="O146" s="81">
        <f t="shared" si="96"/>
        <v>104.48210565464464</v>
      </c>
      <c r="P146" s="91">
        <f t="shared" si="96"/>
        <v>104.98633064274661</v>
      </c>
      <c r="Q146" s="81">
        <f t="shared" si="96"/>
        <v>105.46142669385618</v>
      </c>
      <c r="R146" s="91">
        <f t="shared" si="96"/>
        <v>105.77173402588889</v>
      </c>
      <c r="S146" s="81">
        <f t="shared" si="82"/>
        <v>106.08511121126831</v>
      </c>
      <c r="T146" s="107"/>
      <c r="U146" s="107"/>
    </row>
    <row r="147" spans="1:21" ht="12" customHeight="1" hidden="1" outlineLevel="3">
      <c r="A147" s="15"/>
      <c r="B147" s="5" t="s">
        <v>573</v>
      </c>
      <c r="C147" s="28"/>
      <c r="D147" s="28"/>
      <c r="E147" s="81">
        <f aca="true" t="shared" si="97" ref="E147:R147">E21/$E21*100</f>
        <v>100</v>
      </c>
      <c r="F147" s="91">
        <f t="shared" si="97"/>
        <v>100.55686092901257</v>
      </c>
      <c r="G147" s="91">
        <f t="shared" si="97"/>
        <v>101.01750654293171</v>
      </c>
      <c r="H147" s="91">
        <f t="shared" si="97"/>
        <v>101.64686947429016</v>
      </c>
      <c r="I147" s="91">
        <f t="shared" si="97"/>
        <v>102.20966989594946</v>
      </c>
      <c r="J147" s="81">
        <f t="shared" si="97"/>
        <v>102.85510964950963</v>
      </c>
      <c r="K147" s="91">
        <f t="shared" si="97"/>
        <v>103.61107755570676</v>
      </c>
      <c r="L147" s="91">
        <f t="shared" si="97"/>
        <v>104.52466530624002</v>
      </c>
      <c r="M147" s="91">
        <f t="shared" si="97"/>
        <v>105.77591098084915</v>
      </c>
      <c r="N147" s="91">
        <f t="shared" si="97"/>
        <v>107.16211264627395</v>
      </c>
      <c r="O147" s="81">
        <f t="shared" si="97"/>
        <v>108.47833547728179</v>
      </c>
      <c r="P147" s="91">
        <f t="shared" si="97"/>
        <v>109.8650953656997</v>
      </c>
      <c r="Q147" s="81">
        <f t="shared" si="97"/>
        <v>111.32909098744513</v>
      </c>
      <c r="R147" s="91">
        <f t="shared" si="97"/>
        <v>112.7895139820346</v>
      </c>
      <c r="S147" s="81">
        <f t="shared" si="82"/>
        <v>114.05545208582255</v>
      </c>
      <c r="T147" s="107"/>
      <c r="U147" s="107"/>
    </row>
    <row r="148" spans="1:21" ht="12" customHeight="1" hidden="1" outlineLevel="3">
      <c r="A148" s="15"/>
      <c r="B148" s="5" t="s">
        <v>564</v>
      </c>
      <c r="C148" s="28"/>
      <c r="D148" s="28"/>
      <c r="E148" s="81">
        <f aca="true" t="shared" si="98" ref="E148:R148">E22/$E22*100</f>
        <v>100</v>
      </c>
      <c r="F148" s="91">
        <f t="shared" si="98"/>
        <v>100.604648507594</v>
      </c>
      <c r="G148" s="91">
        <f t="shared" si="98"/>
        <v>101.31756562570683</v>
      </c>
      <c r="H148" s="91">
        <f t="shared" si="98"/>
        <v>102.0838715866403</v>
      </c>
      <c r="I148" s="91">
        <f t="shared" si="98"/>
        <v>102.74321349632281</v>
      </c>
      <c r="J148" s="81">
        <f t="shared" si="98"/>
        <v>103.27847514481098</v>
      </c>
      <c r="K148" s="91">
        <f t="shared" si="98"/>
        <v>103.674129334202</v>
      </c>
      <c r="L148" s="91">
        <f t="shared" si="98"/>
        <v>103.96351589119936</v>
      </c>
      <c r="M148" s="91">
        <f t="shared" si="98"/>
        <v>104.14478096842241</v>
      </c>
      <c r="N148" s="91">
        <f t="shared" si="98"/>
        <v>104.2396802986244</v>
      </c>
      <c r="O148" s="81">
        <f t="shared" si="98"/>
        <v>104.34230889727077</v>
      </c>
      <c r="P148" s="91">
        <f t="shared" si="98"/>
        <v>104.3351092995066</v>
      </c>
      <c r="Q148" s="81">
        <f t="shared" si="98"/>
        <v>103.40739110314121</v>
      </c>
      <c r="R148" s="91">
        <f t="shared" si="98"/>
        <v>102.86684255656735</v>
      </c>
      <c r="S148" s="81">
        <f t="shared" si="82"/>
        <v>102.27843728316606</v>
      </c>
      <c r="T148" s="107"/>
      <c r="U148" s="107"/>
    </row>
    <row r="149" spans="1:21" ht="12" customHeight="1" hidden="1" outlineLevel="3">
      <c r="A149" s="15"/>
      <c r="B149" s="5" t="s">
        <v>552</v>
      </c>
      <c r="C149" s="28"/>
      <c r="D149" s="28"/>
      <c r="E149" s="81">
        <f aca="true" t="shared" si="99" ref="E149:R149">E23/$E23*100</f>
        <v>100</v>
      </c>
      <c r="F149" s="91">
        <f t="shared" si="99"/>
        <v>101.06621251770424</v>
      </c>
      <c r="G149" s="91">
        <f t="shared" si="99"/>
        <v>102.2835022917021</v>
      </c>
      <c r="H149" s="91">
        <f t="shared" si="99"/>
        <v>104.02997694764716</v>
      </c>
      <c r="I149" s="91">
        <f t="shared" si="99"/>
        <v>105.7319618909581</v>
      </c>
      <c r="J149" s="81">
        <f t="shared" si="99"/>
        <v>107.46154503798131</v>
      </c>
      <c r="K149" s="91">
        <f t="shared" si="99"/>
        <v>109.2598477871549</v>
      </c>
      <c r="L149" s="91">
        <f t="shared" si="99"/>
        <v>111.04857743282423</v>
      </c>
      <c r="M149" s="91">
        <f t="shared" si="99"/>
        <v>113.06763834582765</v>
      </c>
      <c r="N149" s="91">
        <f t="shared" si="99"/>
        <v>114.42823003853111</v>
      </c>
      <c r="O149" s="81">
        <f t="shared" si="99"/>
        <v>114.82984095664317</v>
      </c>
      <c r="P149" s="91">
        <f t="shared" si="99"/>
        <v>115.23910736128214</v>
      </c>
      <c r="Q149" s="81">
        <f t="shared" si="99"/>
        <v>116.90027552760185</v>
      </c>
      <c r="R149" s="91">
        <f t="shared" si="99"/>
        <v>116.674733308917</v>
      </c>
      <c r="S149" s="81">
        <f t="shared" si="82"/>
        <v>116.13617507523402</v>
      </c>
      <c r="T149" s="107"/>
      <c r="U149" s="107"/>
    </row>
    <row r="150" spans="1:21" ht="12" customHeight="1" hidden="1" outlineLevel="3">
      <c r="A150" s="15"/>
      <c r="B150" s="5" t="s">
        <v>569</v>
      </c>
      <c r="C150" s="28"/>
      <c r="D150" s="28"/>
      <c r="E150" s="81">
        <f aca="true" t="shared" si="100" ref="E150:R150">E24/$E24*100</f>
        <v>100</v>
      </c>
      <c r="F150" s="91">
        <f t="shared" si="100"/>
        <v>100.24111243495122</v>
      </c>
      <c r="G150" s="91">
        <f t="shared" si="100"/>
        <v>100.53831065112998</v>
      </c>
      <c r="H150" s="91">
        <f t="shared" si="100"/>
        <v>100.89558949090136</v>
      </c>
      <c r="I150" s="91">
        <f t="shared" si="100"/>
        <v>101.2892281671144</v>
      </c>
      <c r="J150" s="81">
        <f t="shared" si="100"/>
        <v>101.69234613029549</v>
      </c>
      <c r="K150" s="91">
        <f t="shared" si="100"/>
        <v>102.10266383762614</v>
      </c>
      <c r="L150" s="91">
        <f t="shared" si="100"/>
        <v>102.84187894815125</v>
      </c>
      <c r="M150" s="91">
        <f t="shared" si="100"/>
        <v>103.62809552322618</v>
      </c>
      <c r="N150" s="91">
        <f t="shared" si="100"/>
        <v>104.45663034369413</v>
      </c>
      <c r="O150" s="81">
        <f t="shared" si="100"/>
        <v>105.40833947041932</v>
      </c>
      <c r="P150" s="91">
        <f t="shared" si="100"/>
        <v>106.25344047335045</v>
      </c>
      <c r="Q150" s="81">
        <f t="shared" si="100"/>
        <v>107.01274264435543</v>
      </c>
      <c r="R150" s="91">
        <f t="shared" si="100"/>
        <v>107.83696664622602</v>
      </c>
      <c r="S150" s="81">
        <f t="shared" si="82"/>
        <v>108.84099240912242</v>
      </c>
      <c r="T150" s="107"/>
      <c r="U150" s="107"/>
    </row>
    <row r="151" spans="1:21" ht="12" customHeight="1" hidden="1" outlineLevel="3">
      <c r="A151" s="15"/>
      <c r="B151" s="5" t="s">
        <v>574</v>
      </c>
      <c r="C151" s="28"/>
      <c r="D151" s="28"/>
      <c r="E151" s="81">
        <f aca="true" t="shared" si="101" ref="E151:R151">E25/$E25*100</f>
        <v>100</v>
      </c>
      <c r="F151" s="91">
        <f t="shared" si="101"/>
        <v>100.55288309881409</v>
      </c>
      <c r="G151" s="91">
        <f t="shared" si="101"/>
        <v>101.27307855292051</v>
      </c>
      <c r="H151" s="91">
        <f t="shared" si="101"/>
        <v>102.08542351646548</v>
      </c>
      <c r="I151" s="91">
        <f t="shared" si="101"/>
        <v>102.78743193470422</v>
      </c>
      <c r="J151" s="81">
        <f t="shared" si="101"/>
        <v>103.49863855450612</v>
      </c>
      <c r="K151" s="91">
        <f t="shared" si="101"/>
        <v>104.11314541644823</v>
      </c>
      <c r="L151" s="91">
        <f t="shared" si="101"/>
        <v>104.80560668769272</v>
      </c>
      <c r="M151" s="91">
        <f t="shared" si="101"/>
        <v>105.98860148812663</v>
      </c>
      <c r="N151" s="91">
        <f t="shared" si="101"/>
        <v>107.50109848021702</v>
      </c>
      <c r="O151" s="81">
        <f t="shared" si="101"/>
        <v>108.67285723777029</v>
      </c>
      <c r="P151" s="91">
        <f t="shared" si="101"/>
        <v>109.79916934238022</v>
      </c>
      <c r="Q151" s="81">
        <f t="shared" si="101"/>
        <v>111.02971842616118</v>
      </c>
      <c r="R151" s="91">
        <f t="shared" si="101"/>
        <v>112.20773028583935</v>
      </c>
      <c r="S151" s="81">
        <f t="shared" si="82"/>
        <v>113.6114819237892</v>
      </c>
      <c r="T151" s="107"/>
      <c r="U151" s="107"/>
    </row>
    <row r="152" spans="1:21" ht="12" customHeight="1" hidden="1" outlineLevel="3">
      <c r="A152" s="15"/>
      <c r="B152" s="5" t="s">
        <v>570</v>
      </c>
      <c r="C152" s="28"/>
      <c r="D152" s="28"/>
      <c r="E152" s="81">
        <f aca="true" t="shared" si="102" ref="E152:R152">E26/$E26*100</f>
        <v>100</v>
      </c>
      <c r="F152" s="91">
        <f t="shared" si="102"/>
        <v>100.3649470140858</v>
      </c>
      <c r="G152" s="91">
        <f t="shared" si="102"/>
        <v>100.7329934453281</v>
      </c>
      <c r="H152" s="91">
        <f t="shared" si="102"/>
        <v>101.10611768129712</v>
      </c>
      <c r="I152" s="91">
        <f t="shared" si="102"/>
        <v>101.55105415396237</v>
      </c>
      <c r="J152" s="81">
        <f t="shared" si="102"/>
        <v>102.1322510073361</v>
      </c>
      <c r="K152" s="91">
        <f t="shared" si="102"/>
        <v>102.7637410924503</v>
      </c>
      <c r="L152" s="91">
        <f t="shared" si="102"/>
        <v>103.39557990452231</v>
      </c>
      <c r="M152" s="91">
        <f t="shared" si="102"/>
        <v>104.09406298988695</v>
      </c>
      <c r="N152" s="91">
        <f t="shared" si="102"/>
        <v>104.77984731066702</v>
      </c>
      <c r="O152" s="81">
        <f t="shared" si="102"/>
        <v>105.48233139995706</v>
      </c>
      <c r="P152" s="91">
        <f t="shared" si="102"/>
        <v>106.2098285682091</v>
      </c>
      <c r="Q152" s="81">
        <f t="shared" si="102"/>
        <v>108.01231145651751</v>
      </c>
      <c r="R152" s="91">
        <f t="shared" si="102"/>
        <v>108.69406075123</v>
      </c>
      <c r="S152" s="81">
        <f t="shared" si="82"/>
        <v>109.4682073797905</v>
      </c>
      <c r="T152" s="107"/>
      <c r="U152" s="107"/>
    </row>
    <row r="153" spans="1:21" ht="12" customHeight="1" hidden="1" outlineLevel="2" collapsed="1">
      <c r="A153" s="19" t="s">
        <v>601</v>
      </c>
      <c r="B153" s="20"/>
      <c r="C153" s="22"/>
      <c r="D153" s="22"/>
      <c r="E153" s="46"/>
      <c r="F153" s="47"/>
      <c r="G153" s="47"/>
      <c r="H153" s="47"/>
      <c r="I153" s="47"/>
      <c r="J153" s="46"/>
      <c r="K153" s="47"/>
      <c r="L153" s="47"/>
      <c r="M153" s="47"/>
      <c r="N153" s="47"/>
      <c r="O153" s="46"/>
      <c r="P153" s="47"/>
      <c r="Q153" s="46"/>
      <c r="R153" s="47"/>
      <c r="S153" s="46"/>
      <c r="T153" s="79"/>
      <c r="U153" s="79"/>
    </row>
    <row r="154" spans="1:21" ht="12" customHeight="1" hidden="1" outlineLevel="3">
      <c r="A154" s="74"/>
      <c r="B154" s="5" t="s">
        <v>622</v>
      </c>
      <c r="C154" s="28"/>
      <c r="D154" s="28"/>
      <c r="E154" s="13"/>
      <c r="F154" s="6"/>
      <c r="G154" s="6"/>
      <c r="H154" s="6"/>
      <c r="I154" s="6"/>
      <c r="J154" s="13"/>
      <c r="K154" s="6"/>
      <c r="L154" s="6"/>
      <c r="M154" s="6"/>
      <c r="N154" s="6"/>
      <c r="O154" s="13"/>
      <c r="P154" s="6"/>
      <c r="Q154" s="13"/>
      <c r="R154" s="6"/>
      <c r="S154" s="13"/>
      <c r="T154" s="104"/>
      <c r="U154" s="104"/>
    </row>
    <row r="155" spans="1:21" ht="12" customHeight="1" hidden="1" outlineLevel="3">
      <c r="A155" s="15"/>
      <c r="B155" s="5" t="s">
        <v>546</v>
      </c>
      <c r="C155" s="28"/>
      <c r="D155" s="28"/>
      <c r="E155" s="13">
        <f aca="true" t="shared" si="103" ref="E155:R155">E29/$E29*100</f>
        <v>100</v>
      </c>
      <c r="F155" s="6">
        <f t="shared" si="103"/>
        <v>99.49446188661628</v>
      </c>
      <c r="G155" s="6">
        <f t="shared" si="103"/>
        <v>96.34006179558816</v>
      </c>
      <c r="H155" s="6">
        <f t="shared" si="103"/>
        <v>95.78756899750405</v>
      </c>
      <c r="I155" s="6">
        <f t="shared" si="103"/>
        <v>95.24345137199</v>
      </c>
      <c r="J155" s="13">
        <f t="shared" si="103"/>
        <v>94.75236836694879</v>
      </c>
      <c r="K155" s="6">
        <f t="shared" si="103"/>
        <v>94.23595229618907</v>
      </c>
      <c r="L155" s="6">
        <f t="shared" si="103"/>
        <v>93.75419674281481</v>
      </c>
      <c r="M155" s="6">
        <f t="shared" si="103"/>
        <v>93.27742234163965</v>
      </c>
      <c r="N155" s="6">
        <f t="shared" si="103"/>
        <v>92.86614765014146</v>
      </c>
      <c r="O155" s="13">
        <f t="shared" si="103"/>
        <v>92.34311446052901</v>
      </c>
      <c r="P155" s="6">
        <f t="shared" si="103"/>
        <v>91.6247297602845</v>
      </c>
      <c r="Q155" s="13">
        <f t="shared" si="103"/>
        <v>89.45592632582888</v>
      </c>
      <c r="R155" s="6">
        <f t="shared" si="103"/>
        <v>88.93495640759303</v>
      </c>
      <c r="S155" s="13">
        <f aca="true" t="shared" si="104" ref="S155:S160">S29/$E29*100</f>
        <v>88.46034294744543</v>
      </c>
      <c r="T155" s="104"/>
      <c r="U155" s="104"/>
    </row>
    <row r="156" spans="1:21" ht="12" customHeight="1" hidden="1" outlineLevel="3">
      <c r="A156" s="15"/>
      <c r="B156" s="5" t="s">
        <v>576</v>
      </c>
      <c r="C156" s="28"/>
      <c r="D156" s="28"/>
      <c r="E156" s="13">
        <f aca="true" t="shared" si="105" ref="E156:R156">E30/$E30*100</f>
        <v>100</v>
      </c>
      <c r="F156" s="6">
        <f t="shared" si="105"/>
        <v>98.69118567456731</v>
      </c>
      <c r="G156" s="6">
        <f t="shared" si="105"/>
        <v>98.8188054654176</v>
      </c>
      <c r="H156" s="6">
        <f t="shared" si="105"/>
        <v>98.77736238351082</v>
      </c>
      <c r="I156" s="6">
        <f t="shared" si="105"/>
        <v>98.75488440292726</v>
      </c>
      <c r="J156" s="13">
        <f t="shared" si="105"/>
        <v>98.80308644239823</v>
      </c>
      <c r="K156" s="6">
        <f t="shared" si="105"/>
        <v>98.78047506133643</v>
      </c>
      <c r="L156" s="6">
        <f t="shared" si="105"/>
        <v>98.74387886347239</v>
      </c>
      <c r="M156" s="6">
        <f t="shared" si="105"/>
        <v>98.63633584459734</v>
      </c>
      <c r="N156" s="6">
        <f t="shared" si="105"/>
        <v>98.60643190405838</v>
      </c>
      <c r="O156" s="13">
        <f t="shared" si="105"/>
        <v>98.3994610620679</v>
      </c>
      <c r="P156" s="6">
        <f t="shared" si="105"/>
        <v>95.37816256404612</v>
      </c>
      <c r="Q156" s="13">
        <f t="shared" si="105"/>
        <v>95.06971842494055</v>
      </c>
      <c r="R156" s="6">
        <f t="shared" si="105"/>
        <v>94.76191905481315</v>
      </c>
      <c r="S156" s="13">
        <f t="shared" si="104"/>
        <v>94.42105859949508</v>
      </c>
      <c r="T156" s="104"/>
      <c r="U156" s="104"/>
    </row>
    <row r="157" spans="1:21" ht="12" customHeight="1" hidden="1" outlineLevel="3">
      <c r="A157" s="15"/>
      <c r="B157" s="5" t="s">
        <v>547</v>
      </c>
      <c r="C157" s="28"/>
      <c r="D157" s="28"/>
      <c r="E157" s="13">
        <f aca="true" t="shared" si="106" ref="E157:R157">E31/$E31*100</f>
        <v>100</v>
      </c>
      <c r="F157" s="6">
        <f t="shared" si="106"/>
        <v>99.88760566400515</v>
      </c>
      <c r="G157" s="6">
        <f t="shared" si="106"/>
        <v>99.30276983153887</v>
      </c>
      <c r="H157" s="6">
        <f t="shared" si="106"/>
        <v>99.2719567375209</v>
      </c>
      <c r="I157" s="6">
        <f t="shared" si="106"/>
        <v>99.35160182360589</v>
      </c>
      <c r="J157" s="13">
        <f t="shared" si="106"/>
        <v>99.44035365298132</v>
      </c>
      <c r="K157" s="6">
        <f t="shared" si="106"/>
        <v>99.73712062290124</v>
      </c>
      <c r="L157" s="6">
        <f t="shared" si="106"/>
        <v>100.08845021715106</v>
      </c>
      <c r="M157" s="6">
        <f t="shared" si="106"/>
        <v>101.00244228066322</v>
      </c>
      <c r="N157" s="6">
        <f t="shared" si="106"/>
        <v>101.84318149136153</v>
      </c>
      <c r="O157" s="13">
        <f t="shared" si="106"/>
        <v>102.22526580306979</v>
      </c>
      <c r="P157" s="6">
        <f t="shared" si="106"/>
        <v>102.47781252912746</v>
      </c>
      <c r="Q157" s="13">
        <f t="shared" si="106"/>
        <v>102.21195594749146</v>
      </c>
      <c r="R157" s="6">
        <f t="shared" si="106"/>
        <v>102.31586622349778</v>
      </c>
      <c r="S157" s="13">
        <f t="shared" si="104"/>
        <v>102.27980896854652</v>
      </c>
      <c r="T157" s="104"/>
      <c r="U157" s="104"/>
    </row>
    <row r="158" spans="1:21" ht="12" customHeight="1" hidden="1" outlineLevel="3">
      <c r="A158" s="15"/>
      <c r="B158" s="5" t="s">
        <v>549</v>
      </c>
      <c r="C158" s="28"/>
      <c r="D158" s="28"/>
      <c r="E158" s="13">
        <f aca="true" t="shared" si="107" ref="E158:R158">E32/$E32*100</f>
        <v>100</v>
      </c>
      <c r="F158" s="6">
        <f t="shared" si="107"/>
        <v>99.62742452832252</v>
      </c>
      <c r="G158" s="6">
        <f t="shared" si="107"/>
        <v>99.21075512856113</v>
      </c>
      <c r="H158" s="6">
        <f t="shared" si="107"/>
        <v>98.83198464219417</v>
      </c>
      <c r="I158" s="6">
        <f t="shared" si="107"/>
        <v>98.46932119401984</v>
      </c>
      <c r="J158" s="13">
        <f t="shared" si="107"/>
        <v>98.20993228484531</v>
      </c>
      <c r="K158" s="6">
        <f t="shared" si="107"/>
        <v>98.00396626705178</v>
      </c>
      <c r="L158" s="6">
        <f t="shared" si="107"/>
        <v>97.83815852095118</v>
      </c>
      <c r="M158" s="6">
        <f t="shared" si="107"/>
        <v>97.73072967798313</v>
      </c>
      <c r="N158" s="6">
        <f t="shared" si="107"/>
        <v>97.6928307645887</v>
      </c>
      <c r="O158" s="13">
        <f t="shared" si="107"/>
        <v>97.67184059717027</v>
      </c>
      <c r="P158" s="6">
        <f t="shared" si="107"/>
        <v>97.67672372639609</v>
      </c>
      <c r="Q158" s="13">
        <f t="shared" si="107"/>
        <v>96.58516213811093</v>
      </c>
      <c r="R158" s="6">
        <f t="shared" si="107"/>
        <v>96.21761556071078</v>
      </c>
      <c r="S158" s="13">
        <f t="shared" si="104"/>
        <v>95.90021216103248</v>
      </c>
      <c r="T158" s="104"/>
      <c r="U158" s="104"/>
    </row>
    <row r="159" spans="1:21" ht="12" customHeight="1" hidden="1" outlineLevel="3">
      <c r="A159" s="15"/>
      <c r="B159" s="5" t="s">
        <v>579</v>
      </c>
      <c r="C159" s="28"/>
      <c r="D159" s="28"/>
      <c r="E159" s="13">
        <f aca="true" t="shared" si="108" ref="E159:R159">E33/$E33*100</f>
        <v>100</v>
      </c>
      <c r="F159" s="6">
        <f t="shared" si="108"/>
        <v>100.4716117805002</v>
      </c>
      <c r="G159" s="6">
        <f t="shared" si="108"/>
        <v>100.84453827653448</v>
      </c>
      <c r="H159" s="6">
        <f t="shared" si="108"/>
        <v>100.10269205541414</v>
      </c>
      <c r="I159" s="6">
        <f t="shared" si="108"/>
        <v>100.41126288473659</v>
      </c>
      <c r="J159" s="13">
        <f t="shared" si="108"/>
        <v>100.67363218238425</v>
      </c>
      <c r="K159" s="6">
        <f t="shared" si="108"/>
        <v>100.83776139233807</v>
      </c>
      <c r="L159" s="6">
        <f t="shared" si="108"/>
        <v>101.00728242986419</v>
      </c>
      <c r="M159" s="6">
        <f t="shared" si="108"/>
        <v>101.16735540256177</v>
      </c>
      <c r="N159" s="6">
        <f t="shared" si="108"/>
        <v>101.33761843470795</v>
      </c>
      <c r="O159" s="13">
        <f t="shared" si="108"/>
        <v>101.54057869644406</v>
      </c>
      <c r="P159" s="6">
        <f t="shared" si="108"/>
        <v>101.76624399355354</v>
      </c>
      <c r="Q159" s="13">
        <f t="shared" si="108"/>
        <v>101.89040442664097</v>
      </c>
      <c r="R159" s="6">
        <f t="shared" si="108"/>
        <v>102.01407019664836</v>
      </c>
      <c r="S159" s="13">
        <f t="shared" si="104"/>
        <v>102.18596561695863</v>
      </c>
      <c r="T159" s="104"/>
      <c r="U159" s="104"/>
    </row>
    <row r="160" spans="1:21" ht="12" customHeight="1" hidden="1" outlineLevel="3">
      <c r="A160" s="15"/>
      <c r="B160" s="5" t="s">
        <v>559</v>
      </c>
      <c r="C160" s="28"/>
      <c r="D160" s="28"/>
      <c r="E160" s="13">
        <f aca="true" t="shared" si="109" ref="E160:R160">E34/$E34*100</f>
        <v>100</v>
      </c>
      <c r="F160" s="6">
        <f t="shared" si="109"/>
        <v>99.79116862219033</v>
      </c>
      <c r="G160" s="6">
        <f t="shared" si="109"/>
        <v>99.54223606300513</v>
      </c>
      <c r="H160" s="6">
        <f t="shared" si="109"/>
        <v>99.22437134378775</v>
      </c>
      <c r="I160" s="6">
        <f t="shared" si="109"/>
        <v>98.97372673123814</v>
      </c>
      <c r="J160" s="13">
        <f t="shared" si="109"/>
        <v>98.78595850139176</v>
      </c>
      <c r="K160" s="6">
        <f t="shared" si="109"/>
        <v>98.58082515884921</v>
      </c>
      <c r="L160" s="6">
        <f t="shared" si="109"/>
        <v>98.47885526046495</v>
      </c>
      <c r="M160" s="6">
        <f t="shared" si="109"/>
        <v>98.27578616512177</v>
      </c>
      <c r="N160" s="6">
        <f t="shared" si="109"/>
        <v>98.1346542689219</v>
      </c>
      <c r="O160" s="13">
        <f t="shared" si="109"/>
        <v>97.97175483708884</v>
      </c>
      <c r="P160" s="6">
        <f t="shared" si="109"/>
        <v>97.69465655426856</v>
      </c>
      <c r="Q160" s="13">
        <f t="shared" si="109"/>
        <v>97.16563206466591</v>
      </c>
      <c r="R160" s="6">
        <f t="shared" si="109"/>
        <v>96.93937687518759</v>
      </c>
      <c r="S160" s="13">
        <f t="shared" si="104"/>
        <v>96.63186274145333</v>
      </c>
      <c r="T160" s="104"/>
      <c r="U160" s="104"/>
    </row>
    <row r="161" spans="1:21" ht="12" customHeight="1" hidden="1" outlineLevel="3">
      <c r="A161" s="15"/>
      <c r="B161" s="5" t="s">
        <v>620</v>
      </c>
      <c r="C161" s="28"/>
      <c r="D161" s="28"/>
      <c r="E161" s="13"/>
      <c r="F161" s="6"/>
      <c r="G161" s="6"/>
      <c r="H161" s="6"/>
      <c r="I161" s="6"/>
      <c r="J161" s="13"/>
      <c r="K161" s="6"/>
      <c r="L161" s="6"/>
      <c r="M161" s="6"/>
      <c r="N161" s="6"/>
      <c r="O161" s="13"/>
      <c r="P161" s="6"/>
      <c r="Q161" s="13"/>
      <c r="R161" s="6"/>
      <c r="S161" s="13"/>
      <c r="T161" s="104"/>
      <c r="U161" s="104"/>
    </row>
    <row r="162" spans="1:21" ht="12" customHeight="1" hidden="1" outlineLevel="3">
      <c r="A162" s="15"/>
      <c r="B162" s="5" t="s">
        <v>556</v>
      </c>
      <c r="C162" s="28"/>
      <c r="D162" s="28"/>
      <c r="E162" s="13">
        <f aca="true" t="shared" si="110" ref="E162:R162">E36/$E36*100</f>
        <v>100</v>
      </c>
      <c r="F162" s="6">
        <f t="shared" si="110"/>
        <v>99.26687282063556</v>
      </c>
      <c r="G162" s="6">
        <f t="shared" si="110"/>
        <v>98.49070942577093</v>
      </c>
      <c r="H162" s="6">
        <f t="shared" si="110"/>
        <v>97.89080557497434</v>
      </c>
      <c r="I162" s="6">
        <f t="shared" si="110"/>
        <v>97.3753366796615</v>
      </c>
      <c r="J162" s="13">
        <f t="shared" si="110"/>
        <v>96.8392104009086</v>
      </c>
      <c r="K162" s="6">
        <f t="shared" si="110"/>
        <v>96.3419216824851</v>
      </c>
      <c r="L162" s="6">
        <f t="shared" si="110"/>
        <v>95.78413034305112</v>
      </c>
      <c r="M162" s="6">
        <f t="shared" si="110"/>
        <v>95.34700835322447</v>
      </c>
      <c r="N162" s="6">
        <f t="shared" si="110"/>
        <v>94.94393745683257</v>
      </c>
      <c r="O162" s="13">
        <f t="shared" si="110"/>
        <v>94.40147120877182</v>
      </c>
      <c r="P162" s="6">
        <f t="shared" si="110"/>
        <v>93.61493713563546</v>
      </c>
      <c r="Q162" s="13">
        <f t="shared" si="110"/>
        <v>85.85464675664385</v>
      </c>
      <c r="R162" s="6">
        <f t="shared" si="110"/>
        <v>84.97343300940709</v>
      </c>
      <c r="S162" s="13">
        <f>S36/$E36*100</f>
        <v>84.03473967288278</v>
      </c>
      <c r="T162" s="104"/>
      <c r="U162" s="104"/>
    </row>
    <row r="163" spans="1:21" ht="12" customHeight="1" hidden="1" outlineLevel="3">
      <c r="A163" s="15"/>
      <c r="B163" s="5" t="s">
        <v>557</v>
      </c>
      <c r="C163" s="28"/>
      <c r="D163" s="28"/>
      <c r="E163" s="13">
        <f aca="true" t="shared" si="111" ref="E163:R163">E37/$E37*100</f>
        <v>100</v>
      </c>
      <c r="F163" s="6">
        <f t="shared" si="111"/>
        <v>99.28600593267682</v>
      </c>
      <c r="G163" s="6">
        <f t="shared" si="111"/>
        <v>98.96106972689071</v>
      </c>
      <c r="H163" s="6">
        <f t="shared" si="111"/>
        <v>98.58997845717374</v>
      </c>
      <c r="I163" s="6">
        <f t="shared" si="111"/>
        <v>98.11458984064687</v>
      </c>
      <c r="J163" s="13">
        <f t="shared" si="111"/>
        <v>97.5299495397876</v>
      </c>
      <c r="K163" s="6">
        <f t="shared" si="111"/>
        <v>96.90240012027081</v>
      </c>
      <c r="L163" s="6">
        <f t="shared" si="111"/>
        <v>96.37835079784766</v>
      </c>
      <c r="M163" s="6">
        <f t="shared" si="111"/>
        <v>95.85097011053867</v>
      </c>
      <c r="N163" s="6">
        <f t="shared" si="111"/>
        <v>95.38158934008794</v>
      </c>
      <c r="O163" s="13">
        <f t="shared" si="111"/>
        <v>94.78840707798298</v>
      </c>
      <c r="P163" s="6">
        <f t="shared" si="111"/>
        <v>92.38418666577071</v>
      </c>
      <c r="Q163" s="13">
        <f t="shared" si="111"/>
        <v>85.52328339323147</v>
      </c>
      <c r="R163" s="6">
        <f t="shared" si="111"/>
        <v>84.61965778625394</v>
      </c>
      <c r="S163" s="13">
        <f>S37/$E37*100</f>
        <v>83.81007917259147</v>
      </c>
      <c r="T163" s="104"/>
      <c r="U163" s="104"/>
    </row>
    <row r="164" spans="1:21" ht="12" customHeight="1" hidden="1" outlineLevel="3">
      <c r="A164" s="15"/>
      <c r="B164" s="5" t="s">
        <v>575</v>
      </c>
      <c r="C164" s="28"/>
      <c r="D164" s="28"/>
      <c r="E164" s="13">
        <f aca="true" t="shared" si="112" ref="E164:R164">E38/$E38*100</f>
        <v>100</v>
      </c>
      <c r="F164" s="6">
        <f t="shared" si="112"/>
        <v>100.37469632454743</v>
      </c>
      <c r="G164" s="6">
        <f t="shared" si="112"/>
        <v>100.7492293827225</v>
      </c>
      <c r="H164" s="6">
        <f t="shared" si="112"/>
        <v>101.11086439748178</v>
      </c>
      <c r="I164" s="6">
        <f t="shared" si="112"/>
        <v>101.43053995454665</v>
      </c>
      <c r="J164" s="13">
        <f t="shared" si="112"/>
        <v>101.71135811499177</v>
      </c>
      <c r="K164" s="6">
        <f t="shared" si="112"/>
        <v>101.80899140565816</v>
      </c>
      <c r="L164" s="6">
        <f t="shared" si="112"/>
        <v>102.02450301716257</v>
      </c>
      <c r="M164" s="6">
        <f t="shared" si="112"/>
        <v>102.45095478174551</v>
      </c>
      <c r="N164" s="6">
        <f t="shared" si="112"/>
        <v>102.8809984065202</v>
      </c>
      <c r="O164" s="13">
        <f t="shared" si="112"/>
        <v>103.33487892165827</v>
      </c>
      <c r="P164" s="6">
        <f t="shared" si="112"/>
        <v>101.20425276246704</v>
      </c>
      <c r="Q164" s="13">
        <f t="shared" si="112"/>
        <v>101.4276011598443</v>
      </c>
      <c r="R164" s="6">
        <f t="shared" si="112"/>
        <v>101.67854157414907</v>
      </c>
      <c r="S164" s="13">
        <f>S38/$E38*100</f>
        <v>101.47347901047516</v>
      </c>
      <c r="T164" s="104"/>
      <c r="U164" s="104"/>
    </row>
    <row r="165" spans="1:21" ht="12" customHeight="1" hidden="1" outlineLevel="3">
      <c r="A165" s="15"/>
      <c r="B165" s="5" t="s">
        <v>563</v>
      </c>
      <c r="C165" s="28"/>
      <c r="D165" s="28"/>
      <c r="E165" s="13">
        <f aca="true" t="shared" si="113" ref="E165:R165">E39/$E39*100</f>
        <v>100</v>
      </c>
      <c r="F165" s="6">
        <f t="shared" si="113"/>
        <v>98.96619092694672</v>
      </c>
      <c r="G165" s="6">
        <f t="shared" si="113"/>
        <v>98.93577199450121</v>
      </c>
      <c r="H165" s="6">
        <f t="shared" si="113"/>
        <v>98.8745460670258</v>
      </c>
      <c r="I165" s="6">
        <f t="shared" si="113"/>
        <v>98.80230692340646</v>
      </c>
      <c r="J165" s="13">
        <f t="shared" si="113"/>
        <v>98.75891376522405</v>
      </c>
      <c r="K165" s="6">
        <f t="shared" si="113"/>
        <v>98.71550249745438</v>
      </c>
      <c r="L165" s="6">
        <f t="shared" si="113"/>
        <v>98.63381273636406</v>
      </c>
      <c r="M165" s="6">
        <f t="shared" si="113"/>
        <v>98.60836100499827</v>
      </c>
      <c r="N165" s="6">
        <f t="shared" si="113"/>
        <v>98.66071064762755</v>
      </c>
      <c r="O165" s="13">
        <f t="shared" si="113"/>
        <v>98.7420821973987</v>
      </c>
      <c r="P165" s="6">
        <f t="shared" si="113"/>
        <v>98.82670053745892</v>
      </c>
      <c r="Q165" s="13">
        <f t="shared" si="113"/>
        <v>99.70219559859935</v>
      </c>
      <c r="R165" s="6">
        <f t="shared" si="113"/>
        <v>99.68887729070433</v>
      </c>
      <c r="S165" s="13">
        <f>S39/$E39*100</f>
        <v>98.35538300625824</v>
      </c>
      <c r="T165" s="104"/>
      <c r="U165" s="104"/>
    </row>
    <row r="166" spans="1:21" ht="12" customHeight="1" hidden="1" outlineLevel="3">
      <c r="A166" s="15"/>
      <c r="B166" s="5" t="s">
        <v>565</v>
      </c>
      <c r="C166" s="28"/>
      <c r="D166" s="28"/>
      <c r="E166" s="13">
        <f aca="true" t="shared" si="114" ref="E166:R166">E40/$E40*100</f>
        <v>100</v>
      </c>
      <c r="F166" s="6">
        <f t="shared" si="114"/>
        <v>99.88854393481147</v>
      </c>
      <c r="G166" s="6">
        <f t="shared" si="114"/>
        <v>97.23006650713623</v>
      </c>
      <c r="H166" s="6">
        <f t="shared" si="114"/>
        <v>96.3128117695966</v>
      </c>
      <c r="I166" s="6">
        <f t="shared" si="114"/>
        <v>95.83913239905529</v>
      </c>
      <c r="J166" s="13">
        <f t="shared" si="114"/>
        <v>95.22107404939149</v>
      </c>
      <c r="K166" s="6">
        <f t="shared" si="114"/>
        <v>94.66291197896639</v>
      </c>
      <c r="L166" s="6">
        <f t="shared" si="114"/>
        <v>94.09951733396095</v>
      </c>
      <c r="M166" s="6">
        <f t="shared" si="114"/>
        <v>91.89496463781566</v>
      </c>
      <c r="N166" s="6">
        <f t="shared" si="114"/>
        <v>91.0258228668853</v>
      </c>
      <c r="O166" s="13">
        <f t="shared" si="114"/>
        <v>90.37739777163574</v>
      </c>
      <c r="P166" s="6">
        <f t="shared" si="114"/>
        <v>89.95155971915102</v>
      </c>
      <c r="Q166" s="13">
        <f t="shared" si="114"/>
        <v>89.4925939030041</v>
      </c>
      <c r="R166" s="6">
        <f t="shared" si="114"/>
        <v>89.15449387978038</v>
      </c>
      <c r="S166" s="13">
        <f>S40/$E40*100</f>
        <v>88.83046168898156</v>
      </c>
      <c r="T166" s="104"/>
      <c r="U166" s="104"/>
    </row>
    <row r="167" spans="1:21" ht="12" customHeight="1" hidden="1" outlineLevel="3">
      <c r="A167" s="15"/>
      <c r="B167" s="5" t="s">
        <v>621</v>
      </c>
      <c r="C167" s="28"/>
      <c r="D167" s="28"/>
      <c r="E167" s="13"/>
      <c r="F167" s="6"/>
      <c r="G167" s="6"/>
      <c r="H167" s="6"/>
      <c r="I167" s="6"/>
      <c r="J167" s="13"/>
      <c r="K167" s="6"/>
      <c r="L167" s="6"/>
      <c r="M167" s="6"/>
      <c r="N167" s="6"/>
      <c r="O167" s="13"/>
      <c r="P167" s="6"/>
      <c r="Q167" s="13"/>
      <c r="R167" s="6"/>
      <c r="S167" s="13"/>
      <c r="T167" s="104"/>
      <c r="U167" s="104"/>
    </row>
    <row r="168" spans="1:21" ht="12" customHeight="1" hidden="1" outlineLevel="3">
      <c r="A168" s="15"/>
      <c r="B168" s="5" t="s">
        <v>567</v>
      </c>
      <c r="C168" s="28"/>
      <c r="D168" s="28"/>
      <c r="E168" s="13">
        <f aca="true" t="shared" si="115" ref="E168:R168">E42/$E42*100</f>
        <v>100</v>
      </c>
      <c r="F168" s="6">
        <f t="shared" si="115"/>
        <v>99.6318714080187</v>
      </c>
      <c r="G168" s="6">
        <f t="shared" si="115"/>
        <v>99.63498329306715</v>
      </c>
      <c r="H168" s="6">
        <f t="shared" si="115"/>
        <v>99.6388731493777</v>
      </c>
      <c r="I168" s="6">
        <f t="shared" si="115"/>
        <v>99.65539577713494</v>
      </c>
      <c r="J168" s="13">
        <f t="shared" si="115"/>
        <v>99.74373256163524</v>
      </c>
      <c r="K168" s="6">
        <f t="shared" si="115"/>
        <v>99.824456341642</v>
      </c>
      <c r="L168" s="6">
        <f t="shared" si="115"/>
        <v>99.90701391105232</v>
      </c>
      <c r="M168" s="6">
        <f t="shared" si="115"/>
        <v>100.04336263630009</v>
      </c>
      <c r="N168" s="6">
        <f t="shared" si="115"/>
        <v>100.25185893454614</v>
      </c>
      <c r="O168" s="13">
        <f t="shared" si="115"/>
        <v>100.48656545507522</v>
      </c>
      <c r="P168" s="6">
        <f t="shared" si="115"/>
        <v>100.67824275555938</v>
      </c>
      <c r="Q168" s="13">
        <f t="shared" si="115"/>
        <v>100.10493350475869</v>
      </c>
      <c r="R168" s="6">
        <f t="shared" si="115"/>
        <v>100.22559314288719</v>
      </c>
      <c r="S168" s="13">
        <f>S42/$E42*100</f>
        <v>100.3203018824867</v>
      </c>
      <c r="T168" s="104"/>
      <c r="U168" s="104"/>
    </row>
    <row r="169" spans="1:21" ht="12" customHeight="1" hidden="1" outlineLevel="3">
      <c r="A169" s="15"/>
      <c r="B169" s="5" t="s">
        <v>566</v>
      </c>
      <c r="C169" s="28"/>
      <c r="D169" s="28"/>
      <c r="E169" s="13">
        <f aca="true" t="shared" si="116" ref="E169:R169">E43/$E43*100</f>
        <v>100</v>
      </c>
      <c r="F169" s="6">
        <f t="shared" si="116"/>
        <v>100.11767043725209</v>
      </c>
      <c r="G169" s="6">
        <f t="shared" si="116"/>
        <v>100.31548153570233</v>
      </c>
      <c r="H169" s="6">
        <f t="shared" si="116"/>
        <v>100.36614170257401</v>
      </c>
      <c r="I169" s="6">
        <f t="shared" si="116"/>
        <v>100.43657291768855</v>
      </c>
      <c r="J169" s="13">
        <f t="shared" si="116"/>
        <v>100.49477928617962</v>
      </c>
      <c r="K169" s="6">
        <f t="shared" si="116"/>
        <v>100.78495589245153</v>
      </c>
      <c r="L169" s="6">
        <f t="shared" si="116"/>
        <v>101.13806782022937</v>
      </c>
      <c r="M169" s="6">
        <f t="shared" si="116"/>
        <v>101.13263455506339</v>
      </c>
      <c r="N169" s="6">
        <f t="shared" si="116"/>
        <v>102.2440894375816</v>
      </c>
      <c r="O169" s="13">
        <f t="shared" si="116"/>
        <v>102.97929070735579</v>
      </c>
      <c r="P169" s="6">
        <f t="shared" si="116"/>
        <v>103.14093034604366</v>
      </c>
      <c r="Q169" s="13">
        <f t="shared" si="116"/>
        <v>103.40791495933854</v>
      </c>
      <c r="R169" s="6">
        <f t="shared" si="116"/>
        <v>103.57518909523557</v>
      </c>
      <c r="S169" s="13">
        <f>S43/$E43*100</f>
        <v>103.68908643167796</v>
      </c>
      <c r="T169" s="104"/>
      <c r="U169" s="104"/>
    </row>
    <row r="170" spans="1:21" ht="12" customHeight="1" hidden="1" outlineLevel="2" collapsed="1">
      <c r="A170" s="19" t="s">
        <v>602</v>
      </c>
      <c r="B170" s="20"/>
      <c r="C170" s="22"/>
      <c r="D170" s="22"/>
      <c r="E170" s="46"/>
      <c r="F170" s="47"/>
      <c r="G170" s="47"/>
      <c r="H170" s="47"/>
      <c r="I170" s="47"/>
      <c r="J170" s="46"/>
      <c r="K170" s="47"/>
      <c r="L170" s="47"/>
      <c r="M170" s="47"/>
      <c r="N170" s="47"/>
      <c r="O170" s="46"/>
      <c r="P170" s="47"/>
      <c r="Q170" s="46"/>
      <c r="R170" s="47"/>
      <c r="S170" s="46"/>
      <c r="T170" s="79"/>
      <c r="U170" s="79"/>
    </row>
    <row r="171" spans="1:21" ht="12" customHeight="1" hidden="1" outlineLevel="3">
      <c r="A171" s="19"/>
      <c r="B171" s="20" t="s">
        <v>577</v>
      </c>
      <c r="C171" s="22"/>
      <c r="D171" s="22"/>
      <c r="E171" s="46">
        <f aca="true" t="shared" si="117" ref="E171:R171">E45/$E45*100</f>
        <v>100</v>
      </c>
      <c r="F171" s="47">
        <f t="shared" si="117"/>
        <v>101.50420787740364</v>
      </c>
      <c r="G171" s="47">
        <f t="shared" si="117"/>
        <v>102.91323180009395</v>
      </c>
      <c r="H171" s="47">
        <f t="shared" si="117"/>
        <v>104.30651182903725</v>
      </c>
      <c r="I171" s="47">
        <f t="shared" si="117"/>
        <v>105.6848806818118</v>
      </c>
      <c r="J171" s="46">
        <f t="shared" si="117"/>
        <v>107.05729493114944</v>
      </c>
      <c r="K171" s="47">
        <f t="shared" si="117"/>
        <v>108.41769681829376</v>
      </c>
      <c r="L171" s="47">
        <f t="shared" si="117"/>
        <v>104.18576030516033</v>
      </c>
      <c r="M171" s="47">
        <f t="shared" si="117"/>
        <v>105.5267794572909</v>
      </c>
      <c r="N171" s="47">
        <f t="shared" si="117"/>
        <v>106.9183955460822</v>
      </c>
      <c r="O171" s="46">
        <f t="shared" si="117"/>
        <v>108.47949731964357</v>
      </c>
      <c r="P171" s="47">
        <f t="shared" si="117"/>
        <v>110.216208316935</v>
      </c>
      <c r="Q171" s="46">
        <f t="shared" si="117"/>
        <v>111.71312804677271</v>
      </c>
      <c r="R171" s="47">
        <f t="shared" si="117"/>
        <v>113.06328915220905</v>
      </c>
      <c r="S171" s="46">
        <f>S45/$E45*100</f>
        <v>114.61881156849532</v>
      </c>
      <c r="T171" s="79"/>
      <c r="U171" s="79"/>
    </row>
    <row r="172" spans="1:21" ht="12" collapsed="1">
      <c r="A172" s="73" t="s">
        <v>589</v>
      </c>
      <c r="B172" s="17"/>
      <c r="C172" s="29"/>
      <c r="D172" s="29"/>
      <c r="E172" s="58"/>
      <c r="F172" s="85"/>
      <c r="G172" s="59"/>
      <c r="H172" s="59"/>
      <c r="I172" s="59"/>
      <c r="J172" s="58"/>
      <c r="K172" s="59"/>
      <c r="L172" s="59"/>
      <c r="M172" s="59"/>
      <c r="N172" s="59"/>
      <c r="O172" s="58"/>
      <c r="P172" s="59"/>
      <c r="Q172" s="58"/>
      <c r="R172" s="59"/>
      <c r="S172" s="58"/>
      <c r="T172" s="120"/>
      <c r="U172" s="120"/>
    </row>
    <row r="173" spans="1:21" ht="12" hidden="1" outlineLevel="1" collapsed="1">
      <c r="A173" s="19" t="s">
        <v>609</v>
      </c>
      <c r="B173" s="20"/>
      <c r="C173" s="22"/>
      <c r="D173" s="22"/>
      <c r="E173" s="22"/>
      <c r="F173" s="20"/>
      <c r="G173" s="20"/>
      <c r="H173" s="20"/>
      <c r="I173" s="20"/>
      <c r="J173" s="22"/>
      <c r="K173" s="20"/>
      <c r="L173" s="20"/>
      <c r="M173" s="20"/>
      <c r="N173" s="20"/>
      <c r="O173" s="22"/>
      <c r="P173" s="20"/>
      <c r="Q173" s="22"/>
      <c r="R173" s="20"/>
      <c r="S173" s="22"/>
      <c r="T173" s="21"/>
      <c r="U173" s="21"/>
    </row>
    <row r="174" spans="1:21" ht="12" hidden="1" outlineLevel="2" collapsed="1">
      <c r="A174" s="19" t="s">
        <v>585</v>
      </c>
      <c r="B174" s="20"/>
      <c r="C174" s="22"/>
      <c r="D174" s="22"/>
      <c r="E174" s="22"/>
      <c r="F174" s="20"/>
      <c r="G174" s="20"/>
      <c r="H174" s="20"/>
      <c r="I174" s="20"/>
      <c r="J174" s="22"/>
      <c r="K174" s="20"/>
      <c r="L174" s="20"/>
      <c r="M174" s="20"/>
      <c r="N174" s="20"/>
      <c r="O174" s="22"/>
      <c r="P174" s="20"/>
      <c r="Q174" s="22"/>
      <c r="R174" s="20"/>
      <c r="S174" s="22"/>
      <c r="T174" s="21"/>
      <c r="U174" s="21"/>
    </row>
    <row r="175" spans="1:21" ht="12" hidden="1" outlineLevel="3">
      <c r="A175" s="15"/>
      <c r="B175" s="5" t="s">
        <v>562</v>
      </c>
      <c r="C175" s="28"/>
      <c r="D175" s="28"/>
      <c r="E175" s="13">
        <v>698649</v>
      </c>
      <c r="F175" s="6">
        <v>710926</v>
      </c>
      <c r="G175" s="6">
        <v>730261</v>
      </c>
      <c r="H175" s="6">
        <v>746753</v>
      </c>
      <c r="I175" s="6">
        <v>754216</v>
      </c>
      <c r="J175" s="13">
        <v>774401</v>
      </c>
      <c r="K175" s="6">
        <v>796666</v>
      </c>
      <c r="L175" s="6">
        <v>804779</v>
      </c>
      <c r="M175" s="6">
        <v>835182</v>
      </c>
      <c r="N175" s="6">
        <v>864397</v>
      </c>
      <c r="O175" s="13">
        <v>876355</v>
      </c>
      <c r="P175" s="99">
        <v>905435</v>
      </c>
      <c r="Q175" s="13">
        <v>945176</v>
      </c>
      <c r="R175" s="6">
        <v>997038</v>
      </c>
      <c r="S175" s="13">
        <v>1056782</v>
      </c>
      <c r="T175" s="104"/>
      <c r="U175" s="104"/>
    </row>
    <row r="176" spans="1:21" ht="12" hidden="1" outlineLevel="3">
      <c r="A176" s="15"/>
      <c r="B176" s="5" t="s">
        <v>545</v>
      </c>
      <c r="C176" s="28"/>
      <c r="D176" s="28"/>
      <c r="E176" s="13">
        <v>897110</v>
      </c>
      <c r="F176" s="6">
        <v>861685</v>
      </c>
      <c r="G176" s="6">
        <v>846734</v>
      </c>
      <c r="H176" s="6">
        <v>850077</v>
      </c>
      <c r="I176" s="6">
        <v>860287</v>
      </c>
      <c r="J176" s="13">
        <v>870862</v>
      </c>
      <c r="K176" s="6">
        <v>900473</v>
      </c>
      <c r="L176" s="6">
        <v>932161</v>
      </c>
      <c r="M176" s="6">
        <v>971448</v>
      </c>
      <c r="N176" s="6">
        <v>1009055</v>
      </c>
      <c r="O176" s="13">
        <v>1052844</v>
      </c>
      <c r="P176" s="99">
        <v>1162608</v>
      </c>
      <c r="Q176" s="13">
        <v>1224904</v>
      </c>
      <c r="R176" s="6">
        <v>1253902</v>
      </c>
      <c r="S176" s="13">
        <v>1264427</v>
      </c>
      <c r="T176" s="104"/>
      <c r="U176" s="104"/>
    </row>
    <row r="177" spans="1:21" ht="12" hidden="1" outlineLevel="3">
      <c r="A177" s="15"/>
      <c r="B177" s="5" t="s">
        <v>555</v>
      </c>
      <c r="C177" s="28"/>
      <c r="D177" s="28"/>
      <c r="E177" s="13">
        <v>57800</v>
      </c>
      <c r="F177" s="6">
        <v>61600</v>
      </c>
      <c r="G177" s="6">
        <v>66100</v>
      </c>
      <c r="H177" s="6">
        <v>72500</v>
      </c>
      <c r="I177" s="6">
        <v>83500</v>
      </c>
      <c r="J177" s="13">
        <v>98100</v>
      </c>
      <c r="K177" s="6">
        <v>110200</v>
      </c>
      <c r="L177" s="6">
        <v>118100</v>
      </c>
      <c r="M177" s="6">
        <v>125300</v>
      </c>
      <c r="N177" s="6">
        <v>124649</v>
      </c>
      <c r="O177" s="13">
        <v>127316</v>
      </c>
      <c r="P177" s="99">
        <v>167783</v>
      </c>
      <c r="Q177" s="13">
        <v>172427</v>
      </c>
      <c r="R177" s="6">
        <v>170076</v>
      </c>
      <c r="S177" s="13">
        <v>159336</v>
      </c>
      <c r="T177" s="104"/>
      <c r="U177" s="104"/>
    </row>
    <row r="178" spans="1:21" ht="12" hidden="1" outlineLevel="3">
      <c r="A178" s="15"/>
      <c r="B178" s="5" t="s">
        <v>548</v>
      </c>
      <c r="C178" s="28"/>
      <c r="D178" s="28"/>
      <c r="E178" s="13">
        <v>259361</v>
      </c>
      <c r="F178" s="6">
        <v>258630</v>
      </c>
      <c r="G178" s="6">
        <v>266729</v>
      </c>
      <c r="H178" s="6">
        <v>265424</v>
      </c>
      <c r="I178" s="6">
        <v>271211</v>
      </c>
      <c r="J178" s="13">
        <v>267604</v>
      </c>
      <c r="K178" s="6">
        <v>270051</v>
      </c>
      <c r="L178" s="6">
        <v>278096</v>
      </c>
      <c r="M178" s="6">
        <v>298450</v>
      </c>
      <c r="N178" s="6">
        <v>320033</v>
      </c>
      <c r="O178" s="13">
        <v>329797</v>
      </c>
      <c r="P178" s="99">
        <v>345884</v>
      </c>
      <c r="Q178" s="13">
        <v>358714</v>
      </c>
      <c r="R178" s="6">
        <v>374569</v>
      </c>
      <c r="S178" s="13">
        <v>397221</v>
      </c>
      <c r="T178" s="104"/>
      <c r="U178" s="104"/>
    </row>
    <row r="179" spans="1:21" ht="12" hidden="1" outlineLevel="3">
      <c r="A179" s="15"/>
      <c r="B179" s="5" t="s">
        <v>568</v>
      </c>
      <c r="C179" s="28"/>
      <c r="D179" s="28"/>
      <c r="E179" s="13">
        <v>87680</v>
      </c>
      <c r="F179" s="6">
        <v>91074</v>
      </c>
      <c r="G179" s="6">
        <v>98577</v>
      </c>
      <c r="H179" s="6">
        <v>103682</v>
      </c>
      <c r="I179" s="6">
        <v>107003</v>
      </c>
      <c r="J179" s="13">
        <v>108346</v>
      </c>
      <c r="K179" s="6">
        <v>113852</v>
      </c>
      <c r="L179" s="6">
        <v>121739</v>
      </c>
      <c r="M179" s="6">
        <v>132708</v>
      </c>
      <c r="N179" s="6">
        <v>142288</v>
      </c>
      <c r="O179" s="13">
        <v>154623</v>
      </c>
      <c r="P179" s="99">
        <v>166627</v>
      </c>
      <c r="Q179" s="13">
        <v>181697</v>
      </c>
      <c r="R179" s="6">
        <v>194250</v>
      </c>
      <c r="S179" s="13">
        <v>206651</v>
      </c>
      <c r="T179" s="104"/>
      <c r="U179" s="104"/>
    </row>
    <row r="180" spans="1:21" ht="12" hidden="1" outlineLevel="3">
      <c r="A180" s="15"/>
      <c r="B180" s="5" t="s">
        <v>553</v>
      </c>
      <c r="C180" s="28"/>
      <c r="D180" s="28"/>
      <c r="E180" s="13"/>
      <c r="F180" s="6"/>
      <c r="G180" s="6"/>
      <c r="H180" s="6">
        <v>3263186</v>
      </c>
      <c r="I180" s="6"/>
      <c r="J180" s="13">
        <v>3623063</v>
      </c>
      <c r="K180" s="6">
        <v>3510000</v>
      </c>
      <c r="L180" s="6">
        <v>3650100</v>
      </c>
      <c r="M180" s="6">
        <v>3674000</v>
      </c>
      <c r="N180" s="6">
        <v>3737676</v>
      </c>
      <c r="O180" s="13">
        <v>3769016</v>
      </c>
      <c r="P180" s="99">
        <v>3875096</v>
      </c>
      <c r="Q180" s="13">
        <v>3943700</v>
      </c>
      <c r="R180" s="6">
        <v>4089051</v>
      </c>
      <c r="S180" s="13">
        <v>4157478</v>
      </c>
      <c r="T180" s="104"/>
      <c r="U180" s="104"/>
    </row>
    <row r="181" spans="1:21" ht="12" hidden="1" outlineLevel="3">
      <c r="A181" s="15"/>
      <c r="B181" s="5" t="s">
        <v>580</v>
      </c>
      <c r="C181" s="28"/>
      <c r="D181" s="28"/>
      <c r="E181" s="37">
        <v>7336111</v>
      </c>
      <c r="F181" s="1">
        <v>7267568</v>
      </c>
      <c r="G181" s="1">
        <v>7318263</v>
      </c>
      <c r="H181" s="1">
        <v>7347951</v>
      </c>
      <c r="I181" s="1">
        <v>7341820</v>
      </c>
      <c r="J181" s="37">
        <v>7287980</v>
      </c>
      <c r="K181" s="1">
        <v>7289149</v>
      </c>
      <c r="L181" s="1">
        <v>7255949</v>
      </c>
      <c r="M181" s="1">
        <v>7255395</v>
      </c>
      <c r="N181" s="1">
        <v>7185921</v>
      </c>
      <c r="O181" s="37">
        <v>7130919</v>
      </c>
      <c r="P181" s="147">
        <v>7198946</v>
      </c>
      <c r="Q181" s="37">
        <v>7409754</v>
      </c>
      <c r="R181" s="1">
        <v>7696413</v>
      </c>
      <c r="S181" s="142">
        <v>8152968</v>
      </c>
      <c r="T181" s="141"/>
      <c r="U181" s="141"/>
    </row>
    <row r="182" spans="1:21" ht="12" hidden="1" outlineLevel="3">
      <c r="A182" s="15"/>
      <c r="B182" s="5" t="s">
        <v>551</v>
      </c>
      <c r="C182" s="28"/>
      <c r="D182" s="28"/>
      <c r="E182" s="13"/>
      <c r="F182" s="6">
        <v>762191</v>
      </c>
      <c r="G182" s="6"/>
      <c r="H182" s="6"/>
      <c r="I182" s="6">
        <v>891197</v>
      </c>
      <c r="J182" s="13"/>
      <c r="K182" s="6">
        <v>884000</v>
      </c>
      <c r="L182" s="6">
        <v>887600</v>
      </c>
      <c r="M182" s="6">
        <v>906400</v>
      </c>
      <c r="N182" s="6">
        <v>929530</v>
      </c>
      <c r="O182" s="13">
        <v>954784</v>
      </c>
      <c r="P182" s="99">
        <v>956007</v>
      </c>
      <c r="Q182" s="13">
        <v>975374</v>
      </c>
      <c r="R182" s="6">
        <v>862381</v>
      </c>
      <c r="S182" s="13">
        <v>854998</v>
      </c>
      <c r="T182" s="104"/>
      <c r="U182" s="104"/>
    </row>
    <row r="183" spans="1:21" ht="12" hidden="1" outlineLevel="3">
      <c r="A183" s="15"/>
      <c r="B183" s="5" t="s">
        <v>571</v>
      </c>
      <c r="C183" s="28"/>
      <c r="D183" s="28"/>
      <c r="E183" s="13">
        <v>7271</v>
      </c>
      <c r="F183" s="6">
        <v>8824</v>
      </c>
      <c r="G183" s="6">
        <v>9850</v>
      </c>
      <c r="H183" s="6">
        <v>10221</v>
      </c>
      <c r="I183" s="6">
        <v>10180</v>
      </c>
      <c r="J183" s="13">
        <v>10636</v>
      </c>
      <c r="K183" s="6">
        <v>13778</v>
      </c>
      <c r="L183" s="6"/>
      <c r="M183" s="6">
        <v>23420</v>
      </c>
      <c r="N183" s="6">
        <v>24379</v>
      </c>
      <c r="O183" s="13">
        <v>21701</v>
      </c>
      <c r="P183" s="99">
        <v>21143</v>
      </c>
      <c r="Q183" s="13">
        <v>20957</v>
      </c>
      <c r="R183" s="6">
        <v>21446</v>
      </c>
      <c r="S183" s="13">
        <v>22744</v>
      </c>
      <c r="T183" s="104"/>
      <c r="U183" s="104"/>
    </row>
    <row r="184" spans="1:21" ht="12" hidden="1" outlineLevel="3">
      <c r="A184" s="15"/>
      <c r="B184" s="5" t="s">
        <v>550</v>
      </c>
      <c r="C184" s="28"/>
      <c r="D184" s="28"/>
      <c r="E184" s="13">
        <v>120291</v>
      </c>
      <c r="F184" s="6">
        <v>147597</v>
      </c>
      <c r="G184" s="6">
        <v>278625</v>
      </c>
      <c r="H184" s="6">
        <v>241569</v>
      </c>
      <c r="I184" s="6">
        <v>215200</v>
      </c>
      <c r="J184" s="13">
        <v>245689</v>
      </c>
      <c r="K184" s="6">
        <v>458658</v>
      </c>
      <c r="L184" s="6">
        <v>452306</v>
      </c>
      <c r="M184" s="6">
        <v>553690</v>
      </c>
      <c r="N184" s="6">
        <v>441059</v>
      </c>
      <c r="O184" s="13">
        <v>384399</v>
      </c>
      <c r="P184" s="99">
        <v>560478</v>
      </c>
      <c r="Q184" s="13">
        <v>548915</v>
      </c>
      <c r="R184" s="6">
        <v>543636</v>
      </c>
      <c r="S184" s="13">
        <v>545512</v>
      </c>
      <c r="T184" s="104"/>
      <c r="U184" s="104"/>
    </row>
    <row r="185" spans="1:21" ht="12" hidden="1" outlineLevel="3">
      <c r="A185" s="15"/>
      <c r="B185" s="5" t="s">
        <v>554</v>
      </c>
      <c r="C185" s="28"/>
      <c r="D185" s="28"/>
      <c r="E185" s="13">
        <v>1270553</v>
      </c>
      <c r="F185" s="6"/>
      <c r="G185" s="6"/>
      <c r="H185" s="6">
        <v>1549373</v>
      </c>
      <c r="I185" s="6">
        <v>1990159</v>
      </c>
      <c r="J185" s="13">
        <v>2402157</v>
      </c>
      <c r="K185" s="6">
        <v>2670514</v>
      </c>
      <c r="L185" s="6">
        <v>2938922</v>
      </c>
      <c r="M185" s="6">
        <v>3432651</v>
      </c>
      <c r="N185" s="6">
        <v>3402435</v>
      </c>
      <c r="O185" s="13">
        <v>3648128</v>
      </c>
      <c r="P185" s="99">
        <v>3879224</v>
      </c>
      <c r="Q185" s="13">
        <v>4052081</v>
      </c>
      <c r="R185" s="6">
        <v>4387721</v>
      </c>
      <c r="S185" s="13">
        <v>4922085</v>
      </c>
      <c r="T185" s="104"/>
      <c r="U185" s="104"/>
    </row>
    <row r="186" spans="1:21" ht="12" hidden="1" outlineLevel="3">
      <c r="A186" s="15"/>
      <c r="B186" s="5" t="s">
        <v>572</v>
      </c>
      <c r="C186" s="28"/>
      <c r="D186" s="28"/>
      <c r="E186" s="13"/>
      <c r="F186" s="6">
        <v>11320</v>
      </c>
      <c r="G186" s="6"/>
      <c r="H186" s="6">
        <v>11566</v>
      </c>
      <c r="I186" s="6">
        <v>11786</v>
      </c>
      <c r="J186" s="13">
        <v>11852</v>
      </c>
      <c r="K186" s="6"/>
      <c r="L186" s="6"/>
      <c r="M186" s="6"/>
      <c r="N186" s="6"/>
      <c r="O186" s="13"/>
      <c r="P186" s="99">
        <v>12004</v>
      </c>
      <c r="Q186" s="13">
        <v>12144</v>
      </c>
      <c r="R186" s="6">
        <v>12337</v>
      </c>
      <c r="S186" s="13">
        <v>12519</v>
      </c>
      <c r="T186" s="104"/>
      <c r="U186" s="104"/>
    </row>
    <row r="187" spans="1:21" ht="12" hidden="1" outlineLevel="3">
      <c r="A187" s="15"/>
      <c r="B187" s="5" t="s">
        <v>558</v>
      </c>
      <c r="C187" s="28"/>
      <c r="D187" s="28"/>
      <c r="E187" s="13"/>
      <c r="F187" s="6">
        <v>162285</v>
      </c>
      <c r="G187" s="6">
        <v>166700</v>
      </c>
      <c r="H187" s="6">
        <v>170700</v>
      </c>
      <c r="I187" s="6">
        <v>177600</v>
      </c>
      <c r="J187" s="13">
        <v>183600</v>
      </c>
      <c r="K187" s="6">
        <v>191400</v>
      </c>
      <c r="L187" s="6">
        <v>198213</v>
      </c>
      <c r="M187" s="6">
        <v>205889</v>
      </c>
      <c r="N187" s="6">
        <v>214848</v>
      </c>
      <c r="O187" s="13">
        <v>215699</v>
      </c>
      <c r="P187" s="99">
        <v>220705</v>
      </c>
      <c r="Q187" s="13">
        <v>229870</v>
      </c>
      <c r="R187" s="6">
        <v>238844</v>
      </c>
      <c r="S187" s="13">
        <v>248914</v>
      </c>
      <c r="T187" s="104"/>
      <c r="U187" s="104"/>
    </row>
    <row r="188" spans="1:21" ht="12" hidden="1" outlineLevel="3">
      <c r="A188" s="15"/>
      <c r="B188" s="5" t="s">
        <v>560</v>
      </c>
      <c r="C188" s="28"/>
      <c r="D188" s="28"/>
      <c r="E188" s="13">
        <v>8558</v>
      </c>
      <c r="F188" s="6">
        <v>9751</v>
      </c>
      <c r="G188" s="6">
        <v>9564</v>
      </c>
      <c r="H188" s="6">
        <v>10358</v>
      </c>
      <c r="I188" s="6">
        <v>11000</v>
      </c>
      <c r="J188" s="13">
        <v>11999</v>
      </c>
      <c r="K188" s="6">
        <v>12000</v>
      </c>
      <c r="L188" s="6">
        <v>13877</v>
      </c>
      <c r="M188" s="6">
        <v>15460</v>
      </c>
      <c r="N188" s="6">
        <v>18128</v>
      </c>
      <c r="O188" s="13">
        <v>16685</v>
      </c>
      <c r="P188" s="99">
        <v>19139</v>
      </c>
      <c r="Q188" s="13">
        <v>20302</v>
      </c>
      <c r="R188" s="6">
        <v>22466</v>
      </c>
      <c r="S188" s="13">
        <v>24980</v>
      </c>
      <c r="T188" s="104"/>
      <c r="U188" s="104"/>
    </row>
    <row r="189" spans="1:21" ht="12" hidden="1" outlineLevel="3">
      <c r="A189" s="15"/>
      <c r="B189" s="5" t="s">
        <v>561</v>
      </c>
      <c r="C189" s="28"/>
      <c r="D189" s="28"/>
      <c r="E189" s="13">
        <v>651532</v>
      </c>
      <c r="F189" s="6">
        <v>667802</v>
      </c>
      <c r="G189" s="6">
        <v>690393</v>
      </c>
      <c r="H189" s="6">
        <v>699954</v>
      </c>
      <c r="I189" s="6">
        <v>702185</v>
      </c>
      <c r="J189" s="13">
        <v>699351</v>
      </c>
      <c r="K189" s="6">
        <v>691357</v>
      </c>
      <c r="L189" s="6">
        <v>681932</v>
      </c>
      <c r="M189" s="6">
        <v>688375</v>
      </c>
      <c r="N189" s="6">
        <v>637136</v>
      </c>
      <c r="O189" s="13">
        <v>652188</v>
      </c>
      <c r="P189" s="99">
        <v>673235</v>
      </c>
      <c r="Q189" s="13">
        <v>697741</v>
      </c>
      <c r="R189" s="6">
        <v>714552</v>
      </c>
      <c r="S189" s="13">
        <v>735354</v>
      </c>
      <c r="T189" s="104"/>
      <c r="U189" s="104"/>
    </row>
    <row r="190" spans="1:21" ht="12" hidden="1" outlineLevel="3">
      <c r="A190" s="15"/>
      <c r="B190" s="5" t="s">
        <v>573</v>
      </c>
      <c r="C190" s="28"/>
      <c r="D190" s="28"/>
      <c r="E190" s="13">
        <v>178686</v>
      </c>
      <c r="F190" s="6">
        <v>184337</v>
      </c>
      <c r="G190" s="6">
        <v>185863</v>
      </c>
      <c r="H190" s="6">
        <v>197668</v>
      </c>
      <c r="I190" s="6">
        <v>204731</v>
      </c>
      <c r="J190" s="13">
        <v>213303</v>
      </c>
      <c r="K190" s="6">
        <v>222277</v>
      </c>
      <c r="L190" s="6">
        <v>238305</v>
      </c>
      <c r="M190" s="6">
        <v>266260</v>
      </c>
      <c r="N190" s="6">
        <v>302908</v>
      </c>
      <c r="O190" s="13">
        <v>331618</v>
      </c>
      <c r="P190" s="99">
        <v>368475</v>
      </c>
      <c r="Q190" s="13">
        <v>409193</v>
      </c>
      <c r="R190" s="6">
        <v>457396</v>
      </c>
      <c r="S190" s="13">
        <v>482054</v>
      </c>
      <c r="T190" s="104"/>
      <c r="U190" s="104"/>
    </row>
    <row r="191" spans="1:21" ht="12" hidden="1" outlineLevel="3">
      <c r="A191" s="15"/>
      <c r="B191" s="5" t="s">
        <v>564</v>
      </c>
      <c r="C191" s="28"/>
      <c r="D191" s="28"/>
      <c r="E191" s="13">
        <v>190898</v>
      </c>
      <c r="F191" s="6">
        <v>216484</v>
      </c>
      <c r="G191" s="6">
        <v>224932</v>
      </c>
      <c r="H191" s="6">
        <v>238746</v>
      </c>
      <c r="I191" s="6"/>
      <c r="J191" s="13"/>
      <c r="K191" s="6">
        <v>276000</v>
      </c>
      <c r="L191" s="6">
        <v>434887</v>
      </c>
      <c r="M191" s="6">
        <v>446333</v>
      </c>
      <c r="N191" s="6">
        <v>443102</v>
      </c>
      <c r="O191" s="13">
        <v>457306</v>
      </c>
      <c r="P191" s="99">
        <v>445262</v>
      </c>
      <c r="Q191" s="13">
        <v>436822</v>
      </c>
      <c r="R191" s="6">
        <v>417042</v>
      </c>
      <c r="S191" s="13">
        <v>401320</v>
      </c>
      <c r="T191" s="104"/>
      <c r="U191" s="104"/>
    </row>
    <row r="192" spans="1:21" ht="12" hidden="1" outlineLevel="3">
      <c r="A192" s="15"/>
      <c r="B192" s="5" t="s">
        <v>552</v>
      </c>
      <c r="C192" s="28"/>
      <c r="D192" s="28"/>
      <c r="E192" s="13">
        <v>819886</v>
      </c>
      <c r="F192" s="6">
        <v>1163816</v>
      </c>
      <c r="G192" s="6">
        <v>1560724</v>
      </c>
      <c r="H192" s="6">
        <v>2189213</v>
      </c>
      <c r="I192" s="6">
        <v>2771962</v>
      </c>
      <c r="J192" s="13">
        <v>3371394</v>
      </c>
      <c r="K192" s="6">
        <v>4002509</v>
      </c>
      <c r="L192" s="6">
        <v>4606474</v>
      </c>
      <c r="M192" s="6">
        <v>5262095</v>
      </c>
      <c r="N192" s="6">
        <v>5650968</v>
      </c>
      <c r="O192" s="13">
        <v>5663525</v>
      </c>
      <c r="P192" s="99">
        <v>5312444</v>
      </c>
      <c r="Q192" s="13">
        <v>5236030</v>
      </c>
      <c r="R192" s="6">
        <v>5072680</v>
      </c>
      <c r="S192" s="13">
        <v>4677059</v>
      </c>
      <c r="T192" s="104"/>
      <c r="U192" s="104"/>
    </row>
    <row r="193" spans="1:21" ht="12" hidden="1" outlineLevel="3">
      <c r="A193" s="15"/>
      <c r="B193" s="5" t="s">
        <v>569</v>
      </c>
      <c r="C193" s="28"/>
      <c r="D193" s="28"/>
      <c r="E193" s="13">
        <v>487175</v>
      </c>
      <c r="F193" s="6">
        <v>477312</v>
      </c>
      <c r="G193" s="6">
        <v>475986</v>
      </c>
      <c r="H193" s="6">
        <v>474099</v>
      </c>
      <c r="I193" s="6">
        <v>476076</v>
      </c>
      <c r="J193" s="13">
        <v>481141</v>
      </c>
      <c r="K193" s="6">
        <v>479899</v>
      </c>
      <c r="L193" s="6">
        <v>491996</v>
      </c>
      <c r="M193" s="6">
        <v>524488</v>
      </c>
      <c r="N193" s="6">
        <v>547664</v>
      </c>
      <c r="O193" s="13">
        <v>590475</v>
      </c>
      <c r="P193" s="99">
        <v>622275</v>
      </c>
      <c r="Q193" s="13">
        <v>646095</v>
      </c>
      <c r="R193" s="6">
        <v>659374</v>
      </c>
      <c r="S193" s="13">
        <v>687192</v>
      </c>
      <c r="T193" s="104"/>
      <c r="U193" s="104"/>
    </row>
    <row r="194" spans="1:21" ht="12" hidden="1" outlineLevel="3">
      <c r="A194" s="15"/>
      <c r="B194" s="5" t="s">
        <v>574</v>
      </c>
      <c r="C194" s="28"/>
      <c r="D194" s="28"/>
      <c r="E194" s="13">
        <v>1406630</v>
      </c>
      <c r="F194" s="6">
        <v>1424370</v>
      </c>
      <c r="G194" s="6">
        <v>1447553</v>
      </c>
      <c r="H194" s="6">
        <v>1476966</v>
      </c>
      <c r="I194" s="6">
        <v>1500907</v>
      </c>
      <c r="J194" s="13">
        <v>1524663</v>
      </c>
      <c r="K194" s="6">
        <v>1541912</v>
      </c>
      <c r="L194" s="6">
        <v>1554527</v>
      </c>
      <c r="M194" s="6">
        <v>1602093</v>
      </c>
      <c r="N194" s="6">
        <v>1669715</v>
      </c>
      <c r="O194" s="13">
        <v>1714004</v>
      </c>
      <c r="P194" s="99">
        <v>1765750</v>
      </c>
      <c r="Q194" s="13">
        <v>1815063</v>
      </c>
      <c r="R194" s="6">
        <v>1869070</v>
      </c>
      <c r="S194" s="13">
        <v>1936412</v>
      </c>
      <c r="T194" s="104"/>
      <c r="U194" s="104"/>
    </row>
    <row r="195" spans="1:21" ht="12" hidden="1" outlineLevel="3">
      <c r="A195" s="15"/>
      <c r="B195" s="5" t="s">
        <v>570</v>
      </c>
      <c r="C195" s="28"/>
      <c r="D195" s="28"/>
      <c r="E195" s="13">
        <v>2459934</v>
      </c>
      <c r="F195" s="6">
        <v>2657732</v>
      </c>
      <c r="G195" s="6"/>
      <c r="H195" s="6">
        <v>2760031</v>
      </c>
      <c r="I195" s="6">
        <v>2941400</v>
      </c>
      <c r="J195" s="13">
        <v>3066055</v>
      </c>
      <c r="K195" s="6">
        <v>3425000</v>
      </c>
      <c r="L195" s="6">
        <v>3659900</v>
      </c>
      <c r="M195" s="6">
        <v>4020800</v>
      </c>
      <c r="N195" s="6">
        <v>4184011</v>
      </c>
      <c r="O195" s="13">
        <v>4367605</v>
      </c>
      <c r="P195" s="99">
        <v>4486644</v>
      </c>
      <c r="Q195" s="13">
        <v>4802331</v>
      </c>
      <c r="R195" s="6">
        <v>4929710</v>
      </c>
      <c r="S195" s="13">
        <v>5047653</v>
      </c>
      <c r="T195" s="104"/>
      <c r="U195" s="104"/>
    </row>
    <row r="196" spans="1:21" ht="12" hidden="1" outlineLevel="2" collapsed="1">
      <c r="A196" s="19" t="s">
        <v>601</v>
      </c>
      <c r="B196" s="20"/>
      <c r="C196" s="22"/>
      <c r="D196" s="22"/>
      <c r="E196" s="46"/>
      <c r="F196" s="47"/>
      <c r="G196" s="47"/>
      <c r="H196" s="47"/>
      <c r="I196" s="47"/>
      <c r="J196" s="46"/>
      <c r="K196" s="47"/>
      <c r="L196" s="47"/>
      <c r="M196" s="47"/>
      <c r="N196" s="47"/>
      <c r="O196" s="46"/>
      <c r="P196" s="47"/>
      <c r="Q196" s="46"/>
      <c r="R196" s="47"/>
      <c r="S196" s="46"/>
      <c r="T196" s="79"/>
      <c r="U196" s="79"/>
    </row>
    <row r="197" spans="1:21" ht="12" hidden="1" outlineLevel="3">
      <c r="A197" s="74"/>
      <c r="B197" s="5" t="s">
        <v>622</v>
      </c>
      <c r="C197" s="28"/>
      <c r="D197" s="28"/>
      <c r="E197" s="13"/>
      <c r="F197" s="6"/>
      <c r="G197" s="6"/>
      <c r="H197" s="6"/>
      <c r="I197" s="6"/>
      <c r="J197" s="13"/>
      <c r="K197" s="6"/>
      <c r="L197" s="6"/>
      <c r="M197" s="6"/>
      <c r="N197" s="6"/>
      <c r="O197" s="13"/>
      <c r="P197" s="6"/>
      <c r="Q197" s="13"/>
      <c r="R197" s="6"/>
      <c r="S197" s="13"/>
      <c r="T197" s="104"/>
      <c r="U197" s="104"/>
    </row>
    <row r="198" spans="1:21" ht="12" hidden="1" outlineLevel="3">
      <c r="A198" s="15"/>
      <c r="B198" s="5" t="s">
        <v>546</v>
      </c>
      <c r="C198" s="28"/>
      <c r="D198" s="28"/>
      <c r="E198" s="13"/>
      <c r="F198" s="6">
        <v>25634</v>
      </c>
      <c r="G198" s="6"/>
      <c r="H198" s="6"/>
      <c r="I198" s="6"/>
      <c r="J198" s="13"/>
      <c r="K198" s="6">
        <v>26000</v>
      </c>
      <c r="L198" s="6">
        <v>25500</v>
      </c>
      <c r="M198" s="6">
        <v>24402</v>
      </c>
      <c r="N198" s="6">
        <v>23838</v>
      </c>
      <c r="O198" s="13"/>
      <c r="P198" s="100">
        <v>38815</v>
      </c>
      <c r="Q198" s="13">
        <v>39432</v>
      </c>
      <c r="R198" s="6">
        <v>45201</v>
      </c>
      <c r="S198" s="13">
        <v>54422</v>
      </c>
      <c r="T198" s="104"/>
      <c r="U198" s="104"/>
    </row>
    <row r="199" spans="1:21" ht="12" hidden="1" outlineLevel="3">
      <c r="A199" s="15"/>
      <c r="B199" s="5" t="s">
        <v>576</v>
      </c>
      <c r="C199" s="28"/>
      <c r="D199" s="28"/>
      <c r="E199" s="13"/>
      <c r="F199" s="6">
        <v>38096</v>
      </c>
      <c r="G199" s="6"/>
      <c r="H199" s="6"/>
      <c r="I199" s="6"/>
      <c r="J199" s="13"/>
      <c r="K199" s="6"/>
      <c r="L199" s="6">
        <v>36200</v>
      </c>
      <c r="M199" s="6">
        <v>37100</v>
      </c>
      <c r="N199" s="6"/>
      <c r="O199" s="13"/>
      <c r="P199" s="100" t="s">
        <v>612</v>
      </c>
      <c r="Q199" s="13" t="s">
        <v>612</v>
      </c>
      <c r="R199" s="6">
        <v>27854</v>
      </c>
      <c r="S199" s="13">
        <v>31704</v>
      </c>
      <c r="T199" s="104"/>
      <c r="U199" s="104"/>
    </row>
    <row r="200" spans="1:21" ht="12" hidden="1" outlineLevel="3">
      <c r="A200" s="15"/>
      <c r="B200" s="5" t="s">
        <v>547</v>
      </c>
      <c r="C200" s="28"/>
      <c r="D200" s="28"/>
      <c r="E200" s="13">
        <v>239198</v>
      </c>
      <c r="F200" s="6">
        <v>180261</v>
      </c>
      <c r="G200" s="6">
        <v>163805</v>
      </c>
      <c r="H200" s="6">
        <v>179154</v>
      </c>
      <c r="I200" s="6">
        <v>195394</v>
      </c>
      <c r="J200" s="13">
        <v>193480</v>
      </c>
      <c r="K200" s="6">
        <v>258360</v>
      </c>
      <c r="L200" s="6">
        <v>296236</v>
      </c>
      <c r="M200" s="6">
        <v>347649</v>
      </c>
      <c r="N200" s="6">
        <v>407541</v>
      </c>
      <c r="O200" s="13">
        <v>424419</v>
      </c>
      <c r="P200" s="100">
        <v>416737</v>
      </c>
      <c r="Q200" s="13">
        <v>422966</v>
      </c>
      <c r="R200" s="6">
        <v>422280</v>
      </c>
      <c r="S200" s="13">
        <v>434581</v>
      </c>
      <c r="T200" s="104"/>
      <c r="U200" s="104"/>
    </row>
    <row r="201" spans="1:21" ht="12" hidden="1" outlineLevel="3">
      <c r="A201" s="15"/>
      <c r="B201" s="5" t="s">
        <v>549</v>
      </c>
      <c r="C201" s="28"/>
      <c r="D201" s="28"/>
      <c r="E201" s="13">
        <v>274309</v>
      </c>
      <c r="F201" s="6"/>
      <c r="G201" s="6"/>
      <c r="H201" s="6"/>
      <c r="I201" s="6"/>
      <c r="J201" s="13"/>
      <c r="K201" s="6">
        <v>242000</v>
      </c>
      <c r="L201" s="6">
        <v>236400</v>
      </c>
      <c r="M201" s="6">
        <v>229300</v>
      </c>
      <c r="N201" s="6">
        <v>214437</v>
      </c>
      <c r="O201" s="13">
        <v>212659</v>
      </c>
      <c r="P201" s="100">
        <v>208038</v>
      </c>
      <c r="Q201" s="13">
        <v>206558</v>
      </c>
      <c r="R201" s="6">
        <v>197141</v>
      </c>
      <c r="S201" s="13">
        <v>194917</v>
      </c>
      <c r="T201" s="104"/>
      <c r="U201" s="104"/>
    </row>
    <row r="202" spans="1:21" ht="12" hidden="1" outlineLevel="3">
      <c r="A202" s="15"/>
      <c r="B202" s="5" t="s">
        <v>579</v>
      </c>
      <c r="C202" s="28"/>
      <c r="D202" s="28"/>
      <c r="E202" s="13"/>
      <c r="F202" s="6"/>
      <c r="G202" s="6"/>
      <c r="H202" s="6"/>
      <c r="I202" s="6"/>
      <c r="J202" s="13"/>
      <c r="K202" s="6"/>
      <c r="L202" s="6"/>
      <c r="M202" s="6"/>
      <c r="N202" s="6"/>
      <c r="O202" s="13"/>
      <c r="P202" s="6"/>
      <c r="Q202" s="13"/>
      <c r="R202" s="6"/>
      <c r="S202" s="13" t="s">
        <v>612</v>
      </c>
      <c r="T202" s="104"/>
      <c r="U202" s="104"/>
    </row>
    <row r="203" spans="1:21" ht="12" hidden="1" outlineLevel="3">
      <c r="A203" s="15"/>
      <c r="B203" s="5" t="s">
        <v>559</v>
      </c>
      <c r="C203" s="28"/>
      <c r="D203" s="28"/>
      <c r="E203" s="13">
        <v>153125</v>
      </c>
      <c r="F203" s="6">
        <v>115809</v>
      </c>
      <c r="G203" s="6">
        <v>116429</v>
      </c>
      <c r="H203" s="6">
        <v>115888</v>
      </c>
      <c r="I203" s="6">
        <v>130109</v>
      </c>
      <c r="J203" s="13">
        <v>143774</v>
      </c>
      <c r="K203" s="6">
        <v>156160</v>
      </c>
      <c r="L203" s="6">
        <v>167873</v>
      </c>
      <c r="M203" s="6">
        <v>176580</v>
      </c>
      <c r="N203" s="6">
        <v>186365</v>
      </c>
      <c r="O203" s="13">
        <v>200005</v>
      </c>
      <c r="P203" s="100">
        <v>209202</v>
      </c>
      <c r="Q203" s="13">
        <v>143125</v>
      </c>
      <c r="R203" s="6">
        <v>141122</v>
      </c>
      <c r="S203" s="13">
        <v>140301</v>
      </c>
      <c r="T203" s="104"/>
      <c r="U203" s="104"/>
    </row>
    <row r="204" spans="1:21" ht="12" hidden="1" outlineLevel="3">
      <c r="A204" s="15"/>
      <c r="B204" s="5" t="s">
        <v>620</v>
      </c>
      <c r="C204" s="28"/>
      <c r="D204" s="28"/>
      <c r="E204" s="13"/>
      <c r="F204" s="6"/>
      <c r="G204" s="6"/>
      <c r="H204" s="6"/>
      <c r="I204" s="6"/>
      <c r="J204" s="13"/>
      <c r="K204" s="6"/>
      <c r="L204" s="6"/>
      <c r="M204" s="6"/>
      <c r="N204" s="6"/>
      <c r="O204" s="13"/>
      <c r="P204" s="6"/>
      <c r="Q204" s="13"/>
      <c r="R204" s="6"/>
      <c r="S204" s="13"/>
      <c r="T204" s="104"/>
      <c r="U204" s="104"/>
    </row>
    <row r="205" spans="1:21" ht="12" hidden="1" outlineLevel="3">
      <c r="A205" s="15"/>
      <c r="B205" s="5" t="s">
        <v>556</v>
      </c>
      <c r="C205" s="28"/>
      <c r="D205" s="28"/>
      <c r="E205" s="13">
        <v>609748</v>
      </c>
      <c r="F205" s="6">
        <v>581689</v>
      </c>
      <c r="G205" s="6">
        <v>556801</v>
      </c>
      <c r="H205" s="6">
        <v>534534</v>
      </c>
      <c r="I205" s="6">
        <v>514966</v>
      </c>
      <c r="J205" s="13">
        <v>487212</v>
      </c>
      <c r="K205" s="6">
        <v>456758</v>
      </c>
      <c r="L205" s="6">
        <v>432951</v>
      </c>
      <c r="M205" s="6">
        <v>415493</v>
      </c>
      <c r="N205" s="6">
        <v>404013</v>
      </c>
      <c r="O205" s="13">
        <v>392150</v>
      </c>
      <c r="P205" s="100">
        <v>342799</v>
      </c>
      <c r="Q205" s="13">
        <v>324288</v>
      </c>
      <c r="R205" s="6">
        <v>315414</v>
      </c>
      <c r="S205" s="13">
        <v>304835</v>
      </c>
      <c r="T205" s="104"/>
      <c r="U205" s="104"/>
    </row>
    <row r="206" spans="1:21" ht="12" hidden="1" outlineLevel="3">
      <c r="A206" s="15"/>
      <c r="B206" s="5" t="s">
        <v>557</v>
      </c>
      <c r="C206" s="28"/>
      <c r="D206" s="28"/>
      <c r="E206" s="13"/>
      <c r="F206" s="6">
        <v>35094</v>
      </c>
      <c r="G206" s="6"/>
      <c r="H206" s="6"/>
      <c r="I206" s="6"/>
      <c r="J206" s="13">
        <v>32327</v>
      </c>
      <c r="K206" s="6">
        <v>32862</v>
      </c>
      <c r="L206" s="6">
        <v>39687</v>
      </c>
      <c r="M206" s="6">
        <v>42934</v>
      </c>
      <c r="N206" s="6">
        <v>41505</v>
      </c>
      <c r="O206" s="13">
        <v>37001</v>
      </c>
      <c r="P206" s="100">
        <v>24031</v>
      </c>
      <c r="Q206" s="13">
        <v>22865</v>
      </c>
      <c r="R206" s="6">
        <v>22224</v>
      </c>
      <c r="S206" s="13">
        <v>21577</v>
      </c>
      <c r="T206" s="104"/>
      <c r="U206" s="104"/>
    </row>
    <row r="207" spans="1:21" ht="12" hidden="1" outlineLevel="3">
      <c r="A207" s="15"/>
      <c r="B207" s="5" t="s">
        <v>575</v>
      </c>
      <c r="C207" s="28"/>
      <c r="D207" s="28"/>
      <c r="E207" s="13"/>
      <c r="F207" s="6"/>
      <c r="G207" s="6"/>
      <c r="H207" s="6"/>
      <c r="I207" s="6"/>
      <c r="J207" s="13"/>
      <c r="K207" s="6"/>
      <c r="L207" s="6"/>
      <c r="M207" s="6"/>
      <c r="N207" s="6"/>
      <c r="O207" s="13"/>
      <c r="P207" s="100">
        <v>44324</v>
      </c>
      <c r="Q207" s="13"/>
      <c r="R207" s="6"/>
      <c r="S207" s="13" t="s">
        <v>612</v>
      </c>
      <c r="T207" s="104"/>
      <c r="U207" s="104"/>
    </row>
    <row r="208" spans="1:21" ht="12" hidden="1" outlineLevel="3">
      <c r="A208" s="15"/>
      <c r="B208" s="5" t="s">
        <v>563</v>
      </c>
      <c r="C208" s="28"/>
      <c r="D208" s="28"/>
      <c r="E208" s="13"/>
      <c r="F208" s="6">
        <v>41000</v>
      </c>
      <c r="G208" s="6">
        <v>41375</v>
      </c>
      <c r="H208" s="6">
        <v>41650</v>
      </c>
      <c r="I208" s="6">
        <v>41950</v>
      </c>
      <c r="J208" s="13">
        <v>42763</v>
      </c>
      <c r="K208" s="6">
        <v>49499</v>
      </c>
      <c r="L208" s="6">
        <v>54883</v>
      </c>
      <c r="M208" s="6">
        <v>57842</v>
      </c>
      <c r="N208" s="6">
        <v>48167</v>
      </c>
      <c r="O208" s="13">
        <v>45464</v>
      </c>
      <c r="P208" s="100">
        <v>47261</v>
      </c>
      <c r="Q208" s="13">
        <v>57450</v>
      </c>
      <c r="R208" s="6">
        <v>58859</v>
      </c>
      <c r="S208" s="13">
        <v>101204</v>
      </c>
      <c r="T208" s="104"/>
      <c r="U208" s="104"/>
    </row>
    <row r="209" spans="1:21" ht="12" hidden="1" outlineLevel="3">
      <c r="A209" s="15"/>
      <c r="B209" s="5" t="s">
        <v>565</v>
      </c>
      <c r="C209" s="28"/>
      <c r="D209" s="28"/>
      <c r="E209" s="13"/>
      <c r="F209" s="6"/>
      <c r="G209" s="6">
        <v>25645</v>
      </c>
      <c r="H209" s="6"/>
      <c r="I209" s="6">
        <v>25645</v>
      </c>
      <c r="J209" s="13">
        <v>25929</v>
      </c>
      <c r="K209" s="6">
        <v>25993</v>
      </c>
      <c r="L209" s="6">
        <v>26069</v>
      </c>
      <c r="M209" s="6">
        <v>26100</v>
      </c>
      <c r="N209" s="6">
        <v>31354</v>
      </c>
      <c r="O209" s="13"/>
      <c r="P209" s="100"/>
      <c r="Q209" s="13">
        <v>36536</v>
      </c>
      <c r="R209" s="6">
        <v>70666</v>
      </c>
      <c r="S209" s="13">
        <v>73434</v>
      </c>
      <c r="T209" s="104"/>
      <c r="U209" s="104"/>
    </row>
    <row r="210" spans="1:21" ht="12" hidden="1" outlineLevel="3">
      <c r="A210" s="15"/>
      <c r="B210" s="5" t="s">
        <v>619</v>
      </c>
      <c r="C210" s="28"/>
      <c r="D210" s="28"/>
      <c r="E210" s="13"/>
      <c r="F210" s="6"/>
      <c r="G210" s="6"/>
      <c r="H210" s="6"/>
      <c r="I210" s="6"/>
      <c r="J210" s="13"/>
      <c r="K210" s="6"/>
      <c r="L210" s="6"/>
      <c r="M210" s="6"/>
      <c r="N210" s="6"/>
      <c r="O210" s="13"/>
      <c r="P210" s="6"/>
      <c r="Q210" s="13"/>
      <c r="R210" s="6"/>
      <c r="S210" s="13" t="s">
        <v>631</v>
      </c>
      <c r="T210" s="104"/>
      <c r="U210" s="104"/>
    </row>
    <row r="211" spans="1:21" ht="12" hidden="1" outlineLevel="3">
      <c r="A211" s="15"/>
      <c r="B211" s="5" t="s">
        <v>567</v>
      </c>
      <c r="C211" s="28"/>
      <c r="D211" s="28"/>
      <c r="E211" s="13"/>
      <c r="F211" s="6"/>
      <c r="G211" s="6"/>
      <c r="H211" s="6">
        <v>29854</v>
      </c>
      <c r="I211" s="6">
        <v>29855</v>
      </c>
      <c r="J211" s="13">
        <v>22251</v>
      </c>
      <c r="K211" s="6">
        <v>25563</v>
      </c>
      <c r="L211" s="6">
        <v>32130</v>
      </c>
      <c r="M211" s="6">
        <v>40904</v>
      </c>
      <c r="N211" s="6">
        <v>52545</v>
      </c>
      <c r="O211" s="13">
        <v>62882</v>
      </c>
      <c r="P211" s="100">
        <v>67976</v>
      </c>
      <c r="Q211" s="13">
        <v>70727</v>
      </c>
      <c r="R211" s="6">
        <v>72925</v>
      </c>
      <c r="S211" s="13">
        <v>59151</v>
      </c>
      <c r="T211" s="104"/>
      <c r="U211" s="104"/>
    </row>
    <row r="212" spans="1:21" ht="12" hidden="1" outlineLevel="3">
      <c r="A212" s="15"/>
      <c r="B212" s="5" t="s">
        <v>566</v>
      </c>
      <c r="C212" s="28"/>
      <c r="D212" s="28"/>
      <c r="E212" s="13">
        <v>42524</v>
      </c>
      <c r="F212" s="6">
        <v>42279</v>
      </c>
      <c r="G212" s="6">
        <v>45273</v>
      </c>
      <c r="H212" s="6">
        <v>44693</v>
      </c>
      <c r="I212" s="6">
        <v>45294</v>
      </c>
      <c r="J212" s="13">
        <v>44285</v>
      </c>
      <c r="K212" s="6">
        <v>48968</v>
      </c>
      <c r="L212" s="6">
        <v>53555</v>
      </c>
      <c r="M212" s="6">
        <v>68621</v>
      </c>
      <c r="N212" s="6">
        <v>70554</v>
      </c>
      <c r="O212" s="13">
        <v>82176</v>
      </c>
      <c r="P212" s="100">
        <v>82746</v>
      </c>
      <c r="Q212" s="13">
        <v>85555</v>
      </c>
      <c r="R212" s="6">
        <v>91385</v>
      </c>
      <c r="S212" s="13">
        <v>96608</v>
      </c>
      <c r="T212" s="104"/>
      <c r="U212" s="104"/>
    </row>
    <row r="213" spans="1:21" ht="12" hidden="1" outlineLevel="2" collapsed="1">
      <c r="A213" s="19" t="s">
        <v>602</v>
      </c>
      <c r="B213" s="20"/>
      <c r="C213" s="22"/>
      <c r="D213" s="22"/>
      <c r="E213" s="46"/>
      <c r="F213" s="47"/>
      <c r="G213" s="47"/>
      <c r="H213" s="47"/>
      <c r="I213" s="47"/>
      <c r="J213" s="46"/>
      <c r="K213" s="47"/>
      <c r="L213" s="47"/>
      <c r="M213" s="47"/>
      <c r="N213" s="47"/>
      <c r="O213" s="46"/>
      <c r="P213" s="47"/>
      <c r="Q213" s="46"/>
      <c r="R213" s="47"/>
      <c r="S213" s="46"/>
      <c r="T213" s="79"/>
      <c r="U213" s="79"/>
    </row>
    <row r="214" spans="1:21" ht="12" hidden="1" outlineLevel="3">
      <c r="A214" s="15"/>
      <c r="B214" s="5" t="s">
        <v>577</v>
      </c>
      <c r="C214" s="28"/>
      <c r="D214" s="28"/>
      <c r="E214" s="13">
        <v>272943</v>
      </c>
      <c r="F214" s="6"/>
      <c r="G214" s="6"/>
      <c r="H214" s="6"/>
      <c r="I214" s="6"/>
      <c r="J214" s="13"/>
      <c r="K214" s="6">
        <v>292000</v>
      </c>
      <c r="L214" s="6"/>
      <c r="M214" s="6">
        <v>98064</v>
      </c>
      <c r="N214" s="6">
        <v>103753</v>
      </c>
      <c r="O214" s="13">
        <v>167344</v>
      </c>
      <c r="P214" s="100">
        <v>175384</v>
      </c>
      <c r="Q214" s="13">
        <v>235067</v>
      </c>
      <c r="R214" s="6">
        <v>272842</v>
      </c>
      <c r="S214" s="13"/>
      <c r="T214" s="104"/>
      <c r="U214" s="104"/>
    </row>
    <row r="215" spans="1:21" ht="12" hidden="1" outlineLevel="1" collapsed="1">
      <c r="A215" s="19" t="s">
        <v>593</v>
      </c>
      <c r="B215" s="20"/>
      <c r="C215" s="22"/>
      <c r="D215" s="22"/>
      <c r="E215" s="22"/>
      <c r="F215" s="20"/>
      <c r="G215" s="20"/>
      <c r="H215" s="20"/>
      <c r="I215" s="20"/>
      <c r="J215" s="22"/>
      <c r="K215" s="20"/>
      <c r="L215" s="20"/>
      <c r="M215" s="20"/>
      <c r="N215" s="20"/>
      <c r="O215" s="22"/>
      <c r="P215" s="20"/>
      <c r="Q215" s="22"/>
      <c r="R215" s="20"/>
      <c r="S215" s="22"/>
      <c r="T215" s="21"/>
      <c r="U215" s="21"/>
    </row>
    <row r="216" spans="1:21" ht="12" hidden="1" outlineLevel="2" collapsed="1">
      <c r="A216" s="19" t="s">
        <v>581</v>
      </c>
      <c r="B216" s="20"/>
      <c r="C216" s="22"/>
      <c r="D216" s="22"/>
      <c r="E216" s="71"/>
      <c r="F216" s="72"/>
      <c r="G216" s="72"/>
      <c r="H216" s="72"/>
      <c r="I216" s="72"/>
      <c r="J216" s="71"/>
      <c r="K216" s="72"/>
      <c r="L216" s="72"/>
      <c r="M216" s="72"/>
      <c r="N216" s="72"/>
      <c r="O216" s="71"/>
      <c r="P216" s="72"/>
      <c r="Q216" s="71"/>
      <c r="R216" s="72"/>
      <c r="S216" s="71"/>
      <c r="T216" s="122"/>
      <c r="U216" s="122"/>
    </row>
    <row r="217" spans="1:21" ht="12" hidden="1" outlineLevel="3">
      <c r="A217" s="15"/>
      <c r="B217" s="5" t="s">
        <v>562</v>
      </c>
      <c r="C217" s="28"/>
      <c r="D217" s="28"/>
      <c r="E217" s="39">
        <f aca="true" t="shared" si="118" ref="E217:S217">E175/E6</f>
        <v>0.08730726828894005</v>
      </c>
      <c r="F217" s="34">
        <f t="shared" si="118"/>
        <v>0.08863368485462937</v>
      </c>
      <c r="G217" s="34">
        <f t="shared" si="118"/>
        <v>0.0905622026776989</v>
      </c>
      <c r="H217" s="34">
        <f t="shared" si="118"/>
        <v>0.09218862129708467</v>
      </c>
      <c r="I217" s="34">
        <f t="shared" si="118"/>
        <v>0.09262624971246804</v>
      </c>
      <c r="J217" s="39">
        <f t="shared" si="118"/>
        <v>0.09442349737403277</v>
      </c>
      <c r="K217" s="34">
        <f t="shared" si="118"/>
        <v>0.09651529421399616</v>
      </c>
      <c r="L217" s="34">
        <f t="shared" si="118"/>
        <v>0.0971605160652248</v>
      </c>
      <c r="M217" s="34">
        <f t="shared" si="118"/>
        <v>0.10039944259797812</v>
      </c>
      <c r="N217" s="34">
        <f t="shared" si="118"/>
        <v>0.1034554280776421</v>
      </c>
      <c r="O217" s="39">
        <f t="shared" si="118"/>
        <v>0.10463577977598387</v>
      </c>
      <c r="P217" s="34">
        <f t="shared" si="118"/>
        <v>0.10773534634611147</v>
      </c>
      <c r="Q217" s="39">
        <f t="shared" si="118"/>
        <v>0.11241227380053165</v>
      </c>
      <c r="R217" s="34">
        <f t="shared" si="118"/>
        <v>0.11796669608819833</v>
      </c>
      <c r="S217" s="39">
        <f t="shared" si="118"/>
        <v>0.12422661210226206</v>
      </c>
      <c r="T217" s="123"/>
      <c r="U217" s="123"/>
    </row>
    <row r="218" spans="1:21" ht="12" hidden="1" outlineLevel="3">
      <c r="A218" s="15"/>
      <c r="B218" s="5" t="s">
        <v>545</v>
      </c>
      <c r="C218" s="28"/>
      <c r="D218" s="28"/>
      <c r="E218" s="39">
        <f aca="true" t="shared" si="119" ref="E218:S218">E176/E7</f>
        <v>0.08761622742657181</v>
      </c>
      <c r="F218" s="34">
        <f t="shared" si="119"/>
        <v>0.0839569562330819</v>
      </c>
      <c r="G218" s="34">
        <f t="shared" si="119"/>
        <v>0.08212963973335856</v>
      </c>
      <c r="H218" s="34">
        <f t="shared" si="119"/>
        <v>0.08208669423757252</v>
      </c>
      <c r="I218" s="34">
        <f t="shared" si="119"/>
        <v>0.08274838042822621</v>
      </c>
      <c r="J218" s="39">
        <f t="shared" si="119"/>
        <v>0.08336916892944683</v>
      </c>
      <c r="K218" s="34">
        <f t="shared" si="119"/>
        <v>0.0856664708789006</v>
      </c>
      <c r="L218" s="34">
        <f t="shared" si="119"/>
        <v>0.08806821348960663</v>
      </c>
      <c r="M218" s="34">
        <f t="shared" si="119"/>
        <v>0.09107154810044488</v>
      </c>
      <c r="N218" s="34">
        <f t="shared" si="119"/>
        <v>0.09383869551793533</v>
      </c>
      <c r="O218" s="39">
        <f t="shared" si="119"/>
        <v>0.09712668146076926</v>
      </c>
      <c r="P218" s="34">
        <f t="shared" si="119"/>
        <v>0.10648148699375046</v>
      </c>
      <c r="Q218" s="39">
        <f t="shared" si="119"/>
        <v>0.11040293469492603</v>
      </c>
      <c r="R218" s="34">
        <f t="shared" si="119"/>
        <v>0.11234028111634471</v>
      </c>
      <c r="S218" s="39">
        <f t="shared" si="119"/>
        <v>0.11285504309535387</v>
      </c>
      <c r="T218" s="123"/>
      <c r="U218" s="123"/>
    </row>
    <row r="219" spans="1:21" ht="12" hidden="1" outlineLevel="3">
      <c r="A219" s="15"/>
      <c r="B219" s="5" t="s">
        <v>555</v>
      </c>
      <c r="C219" s="28"/>
      <c r="D219" s="28"/>
      <c r="E219" s="39">
        <f aca="true" t="shared" si="120" ref="E219:S219">E177/E8</f>
        <v>0.08370782204701831</v>
      </c>
      <c r="F219" s="34">
        <f t="shared" si="120"/>
        <v>0.08830920838536074</v>
      </c>
      <c r="G219" s="34">
        <f t="shared" si="120"/>
        <v>0.09368723770053818</v>
      </c>
      <c r="H219" s="34">
        <f t="shared" si="120"/>
        <v>0.10137917629768842</v>
      </c>
      <c r="I219" s="34">
        <f t="shared" si="120"/>
        <v>0.1143260853789944</v>
      </c>
      <c r="J219" s="39">
        <f t="shared" si="120"/>
        <v>0.13094403844228653</v>
      </c>
      <c r="K219" s="34">
        <f t="shared" si="120"/>
        <v>0.14378651746967044</v>
      </c>
      <c r="L219" s="34">
        <f t="shared" si="120"/>
        <v>0.1516661444180181</v>
      </c>
      <c r="M219" s="34">
        <f t="shared" si="120"/>
        <v>0.15875449308157294</v>
      </c>
      <c r="N219" s="34">
        <f t="shared" si="120"/>
        <v>0.15642227450980392</v>
      </c>
      <c r="O219" s="39">
        <f t="shared" si="120"/>
        <v>0.1585214163783218</v>
      </c>
      <c r="P219" s="34">
        <f t="shared" si="120"/>
        <v>0.2085724763343216</v>
      </c>
      <c r="Q219" s="39">
        <f t="shared" si="120"/>
        <v>0.2000287699344904</v>
      </c>
      <c r="R219" s="34">
        <f t="shared" si="120"/>
        <v>0.1964202809171731</v>
      </c>
      <c r="S219" s="39">
        <f t="shared" si="120"/>
        <v>0.1857062937062937</v>
      </c>
      <c r="T219" s="123"/>
      <c r="U219" s="123"/>
    </row>
    <row r="220" spans="1:21" ht="12" hidden="1" outlineLevel="3">
      <c r="A220" s="15"/>
      <c r="B220" s="5" t="s">
        <v>548</v>
      </c>
      <c r="C220" s="28"/>
      <c r="D220" s="28"/>
      <c r="E220" s="39">
        <f aca="true" t="shared" si="121" ref="E220:S220">E178/E9</f>
        <v>0.04866041778454865</v>
      </c>
      <c r="F220" s="34">
        <f t="shared" si="121"/>
        <v>0.04834917741155146</v>
      </c>
      <c r="G220" s="34">
        <f t="shared" si="121"/>
        <v>0.049685434306306925</v>
      </c>
      <c r="H220" s="34">
        <f t="shared" si="121"/>
        <v>0.04930317727830576</v>
      </c>
      <c r="I220" s="34">
        <f t="shared" si="121"/>
        <v>0.05024621871781001</v>
      </c>
      <c r="J220" s="39">
        <f t="shared" si="121"/>
        <v>0.04945185215299908</v>
      </c>
      <c r="K220" s="34">
        <f t="shared" si="121"/>
        <v>0.04975643298272728</v>
      </c>
      <c r="L220" s="34">
        <f t="shared" si="121"/>
        <v>0.051054105279081434</v>
      </c>
      <c r="M220" s="34">
        <f t="shared" si="121"/>
        <v>0.054503541132230944</v>
      </c>
      <c r="N220" s="34">
        <f t="shared" si="121"/>
        <v>0.058066922848447715</v>
      </c>
      <c r="O220" s="39">
        <f t="shared" si="121"/>
        <v>0.05964373665441168</v>
      </c>
      <c r="P220" s="34">
        <f t="shared" si="121"/>
        <v>0.062202326787549896</v>
      </c>
      <c r="Q220" s="39">
        <f t="shared" si="121"/>
        <v>0.0642797189363851</v>
      </c>
      <c r="R220" s="34">
        <f t="shared" si="121"/>
        <v>0.06685594688778194</v>
      </c>
      <c r="S220" s="39">
        <f t="shared" si="121"/>
        <v>0.07071329961040314</v>
      </c>
      <c r="T220" s="123"/>
      <c r="U220" s="123"/>
    </row>
    <row r="221" spans="1:21" ht="12" hidden="1" outlineLevel="3">
      <c r="A221" s="15"/>
      <c r="B221" s="5" t="s">
        <v>568</v>
      </c>
      <c r="C221" s="28"/>
      <c r="D221" s="28"/>
      <c r="E221" s="39">
        <f aca="true" t="shared" si="122" ref="E221:S221">E179/E10</f>
        <v>0.016955111111283</v>
      </c>
      <c r="F221" s="34">
        <f t="shared" si="122"/>
        <v>0.017578069585407773</v>
      </c>
      <c r="G221" s="34">
        <f t="shared" si="122"/>
        <v>0.01897572254023705</v>
      </c>
      <c r="H221" s="34">
        <f t="shared" si="122"/>
        <v>0.01991473783179785</v>
      </c>
      <c r="I221" s="34">
        <f t="shared" si="122"/>
        <v>0.02049971147943994</v>
      </c>
      <c r="J221" s="39">
        <f t="shared" si="122"/>
        <v>0.020690098997233133</v>
      </c>
      <c r="K221" s="34">
        <f t="shared" si="122"/>
        <v>0.021663070488889904</v>
      </c>
      <c r="L221" s="34">
        <f t="shared" si="122"/>
        <v>0.023069933323289663</v>
      </c>
      <c r="M221" s="34">
        <f t="shared" si="122"/>
        <v>0.025036958889037304</v>
      </c>
      <c r="N221" s="34">
        <f t="shared" si="122"/>
        <v>0.026714159172741225</v>
      </c>
      <c r="O221" s="39">
        <f t="shared" si="122"/>
        <v>0.028893788516595666</v>
      </c>
      <c r="P221" s="34">
        <f t="shared" si="122"/>
        <v>0.030998780341697802</v>
      </c>
      <c r="Q221" s="39">
        <f t="shared" si="122"/>
        <v>0.0336396997223059</v>
      </c>
      <c r="R221" s="34">
        <f t="shared" si="122"/>
        <v>0.03579540617328404</v>
      </c>
      <c r="S221" s="39">
        <f t="shared" si="122"/>
        <v>0.03790878088959087</v>
      </c>
      <c r="T221" s="123"/>
      <c r="U221" s="123"/>
    </row>
    <row r="222" spans="1:21" ht="12" hidden="1" outlineLevel="3">
      <c r="A222" s="15"/>
      <c r="B222" s="5" t="s">
        <v>553</v>
      </c>
      <c r="C222" s="28"/>
      <c r="D222" s="28"/>
      <c r="E222" s="39"/>
      <c r="F222" s="34"/>
      <c r="G222" s="34"/>
      <c r="H222" s="34">
        <f>H180/H11</f>
        <v>0.05274766193918514</v>
      </c>
      <c r="I222" s="34"/>
      <c r="J222" s="39">
        <f aca="true" t="shared" si="123" ref="J222:S222">J180/J11</f>
        <v>0.05771702010757195</v>
      </c>
      <c r="K222" s="34">
        <f t="shared" si="123"/>
        <v>0.05551194467594191</v>
      </c>
      <c r="L222" s="34">
        <f t="shared" si="123"/>
        <v>0.05735087237321543</v>
      </c>
      <c r="M222" s="34">
        <f t="shared" si="123"/>
        <v>0.05739971181407618</v>
      </c>
      <c r="N222" s="34">
        <f t="shared" si="123"/>
        <v>0.058066265815204916</v>
      </c>
      <c r="O222" s="39">
        <f t="shared" si="123"/>
        <v>0.05823904360430933</v>
      </c>
      <c r="P222" s="34">
        <f t="shared" si="123"/>
        <v>0.05954786846194048</v>
      </c>
      <c r="Q222" s="39">
        <f t="shared" si="123"/>
        <v>0.060404797149044294</v>
      </c>
      <c r="R222" s="34">
        <f t="shared" si="123"/>
        <v>0.0623532271906269</v>
      </c>
      <c r="S222" s="39">
        <f t="shared" si="123"/>
        <v>0.06314941044264227</v>
      </c>
      <c r="T222" s="123"/>
      <c r="U222" s="123"/>
    </row>
    <row r="223" spans="1:21" ht="12" hidden="1" outlineLevel="3">
      <c r="A223" s="15"/>
      <c r="B223" s="5" t="s">
        <v>580</v>
      </c>
      <c r="C223" s="28"/>
      <c r="D223" s="28"/>
      <c r="E223" s="39">
        <f>E181/E12</f>
        <v>0.0892867664129347</v>
      </c>
      <c r="F223" s="34">
        <f>F181/F12</f>
        <v>0.08834924192379388</v>
      </c>
      <c r="G223" s="34">
        <f>G181/G12</f>
        <v>0.0887704460205262</v>
      </c>
      <c r="H223" s="34">
        <f>H181/H12</f>
        <v>0.08902649100981527</v>
      </c>
      <c r="I223" s="34">
        <f aca="true" t="shared" si="124" ref="I223:I232">I181/I12</f>
        <v>0.08895760755892122</v>
      </c>
      <c r="J223" s="39">
        <f aca="true" t="shared" si="125" ref="J223:S223">J181/J12</f>
        <v>0.08833824243432938</v>
      </c>
      <c r="K223" s="34">
        <f t="shared" si="125"/>
        <v>0.08841977537178093</v>
      </c>
      <c r="L223" s="34">
        <f t="shared" si="125"/>
        <v>0.08814866410708165</v>
      </c>
      <c r="M223" s="34">
        <f t="shared" si="125"/>
        <v>0.08824599703346611</v>
      </c>
      <c r="N223" s="34">
        <f t="shared" si="125"/>
        <v>0.08763066514820624</v>
      </c>
      <c r="O223" s="39">
        <f t="shared" si="125"/>
        <v>0.08717264365945307</v>
      </c>
      <c r="P223" s="34">
        <f t="shared" si="125"/>
        <v>0.08805877590019581</v>
      </c>
      <c r="Q223" s="39">
        <f t="shared" si="125"/>
        <v>0.0922438405585108</v>
      </c>
      <c r="R223" s="34">
        <f t="shared" si="125"/>
        <v>0.09557942075869148</v>
      </c>
      <c r="S223" s="39">
        <f t="shared" si="125"/>
        <v>0.10094371789293419</v>
      </c>
      <c r="T223" s="123"/>
      <c r="U223" s="123"/>
    </row>
    <row r="224" spans="1:21" ht="12" hidden="1" outlineLevel="3">
      <c r="A224" s="15"/>
      <c r="B224" s="5" t="s">
        <v>551</v>
      </c>
      <c r="C224" s="28"/>
      <c r="D224" s="28"/>
      <c r="E224" s="39"/>
      <c r="F224" s="34">
        <f>F182/F13</f>
        <v>0.06972615830311861</v>
      </c>
      <c r="G224" s="34"/>
      <c r="H224" s="34"/>
      <c r="I224" s="34">
        <f t="shared" si="124"/>
        <v>0.0807196134285572</v>
      </c>
      <c r="J224" s="39">
        <f aca="true" t="shared" si="126" ref="J224:S224">J182/J13</f>
        <v>0</v>
      </c>
      <c r="K224" s="34">
        <f t="shared" si="126"/>
        <v>0.07945939566455515</v>
      </c>
      <c r="L224" s="34">
        <f t="shared" si="126"/>
        <v>0.0794504705623296</v>
      </c>
      <c r="M224" s="34">
        <f t="shared" si="126"/>
        <v>0.08082908669998577</v>
      </c>
      <c r="N224" s="34">
        <f t="shared" si="126"/>
        <v>0.08254856265344701</v>
      </c>
      <c r="O224" s="39">
        <f t="shared" si="126"/>
        <v>0.084455907492518</v>
      </c>
      <c r="P224" s="34">
        <f t="shared" si="126"/>
        <v>0.08438122097320493</v>
      </c>
      <c r="Q224" s="39">
        <f t="shared" si="126"/>
        <v>0.08768956383662947</v>
      </c>
      <c r="R224" s="34">
        <f t="shared" si="126"/>
        <v>0.07795528825832261</v>
      </c>
      <c r="S224" s="39">
        <f t="shared" si="126"/>
        <v>0.07824774428613958</v>
      </c>
      <c r="T224" s="123"/>
      <c r="U224" s="123"/>
    </row>
    <row r="225" spans="1:21" ht="12" hidden="1" outlineLevel="3">
      <c r="A225" s="15"/>
      <c r="B225" s="5" t="s">
        <v>571</v>
      </c>
      <c r="C225" s="28"/>
      <c r="D225" s="28"/>
      <c r="E225" s="39">
        <f>E183/E14</f>
        <v>0.02605635569380288</v>
      </c>
      <c r="F225" s="34">
        <f>F183/F14</f>
        <v>0.031140488634639207</v>
      </c>
      <c r="G225" s="34">
        <f>G183/G14</f>
        <v>0.03437145598883364</v>
      </c>
      <c r="H225" s="34">
        <f>H183/H14</f>
        <v>0.035431637842278776</v>
      </c>
      <c r="I225" s="34">
        <f t="shared" si="124"/>
        <v>0.035034587190694154</v>
      </c>
      <c r="J225" s="39">
        <f aca="true" t="shared" si="127" ref="J225:S225">J183/J14</f>
        <v>0.03622899614070584</v>
      </c>
      <c r="K225" s="34">
        <f t="shared" si="127"/>
        <v>0.04594335942058948</v>
      </c>
      <c r="L225" s="34">
        <f t="shared" si="127"/>
        <v>0</v>
      </c>
      <c r="M225" s="34">
        <f t="shared" si="127"/>
        <v>0.07424102656763637</v>
      </c>
      <c r="N225" s="34">
        <f t="shared" si="127"/>
        <v>0.07633513689536835</v>
      </c>
      <c r="O225" s="39">
        <f t="shared" si="127"/>
        <v>0.06832163208764915</v>
      </c>
      <c r="P225" s="34">
        <f t="shared" si="127"/>
        <v>0.06639305138608016</v>
      </c>
      <c r="Q225" s="39">
        <f t="shared" si="127"/>
        <v>0.06557772040991942</v>
      </c>
      <c r="R225" s="34">
        <f t="shared" si="127"/>
        <v>0.06663207573549744</v>
      </c>
      <c r="S225" s="39">
        <f t="shared" si="127"/>
        <v>0.06983735119184699</v>
      </c>
      <c r="T225" s="123"/>
      <c r="U225" s="123"/>
    </row>
    <row r="226" spans="1:21" ht="12" hidden="1" outlineLevel="3">
      <c r="A226" s="15"/>
      <c r="B226" s="5" t="s">
        <v>550</v>
      </c>
      <c r="C226" s="28"/>
      <c r="D226" s="28"/>
      <c r="E226" s="39">
        <f>E184/E15</f>
        <v>0.031843528834050505</v>
      </c>
      <c r="F226" s="34">
        <f>F184/F15</f>
        <v>0.03850909378381192</v>
      </c>
      <c r="G226" s="34">
        <f>G184/G15</f>
        <v>0.07144776703450674</v>
      </c>
      <c r="H226" s="34">
        <f>H184/H15</f>
        <v>0.06093778024318203</v>
      </c>
      <c r="I226" s="34">
        <f t="shared" si="124"/>
        <v>0.05341473288538097</v>
      </c>
      <c r="J226" s="39">
        <f aca="true" t="shared" si="128" ref="J226:S226">J184/J15</f>
        <v>0.059754036800600825</v>
      </c>
      <c r="K226" s="34">
        <f t="shared" si="128"/>
        <v>0.10899263240241094</v>
      </c>
      <c r="L226" s="34">
        <f t="shared" si="128"/>
        <v>0.10488191839307172</v>
      </c>
      <c r="M226" s="34">
        <f t="shared" si="128"/>
        <v>0.12580046735819927</v>
      </c>
      <c r="N226" s="34">
        <f t="shared" si="128"/>
        <v>0.09911371384013141</v>
      </c>
      <c r="O226" s="39">
        <f t="shared" si="128"/>
        <v>0.08603660728394437</v>
      </c>
      <c r="P226" s="34">
        <f t="shared" si="128"/>
        <v>0.1251017817157183</v>
      </c>
      <c r="Q226" s="39">
        <f t="shared" si="128"/>
        <v>0.11977964115969011</v>
      </c>
      <c r="R226" s="34">
        <f t="shared" si="128"/>
        <v>0.11841117365016171</v>
      </c>
      <c r="S226" s="39">
        <f t="shared" si="128"/>
        <v>0.11844791695843732</v>
      </c>
      <c r="T226" s="123"/>
      <c r="U226" s="123"/>
    </row>
    <row r="227" spans="1:21" ht="12" hidden="1" outlineLevel="3">
      <c r="A227" s="15"/>
      <c r="B227" s="5" t="s">
        <v>554</v>
      </c>
      <c r="C227" s="28"/>
      <c r="D227" s="28"/>
      <c r="E227" s="39">
        <f>E185/E16</f>
        <v>0.02232035037043736</v>
      </c>
      <c r="F227" s="34"/>
      <c r="G227" s="34"/>
      <c r="H227" s="34">
        <f aca="true" t="shared" si="129" ref="H227:H237">H185/H16</f>
        <v>0.027119889328478905</v>
      </c>
      <c r="I227" s="34">
        <f t="shared" si="124"/>
        <v>0.034613928993197776</v>
      </c>
      <c r="J227" s="39">
        <f aca="true" t="shared" si="130" ref="J227:S227">J185/J16</f>
        <v>0.041506129624432266</v>
      </c>
      <c r="K227" s="34">
        <f t="shared" si="130"/>
        <v>0.04599242486947296</v>
      </c>
      <c r="L227" s="34">
        <f t="shared" si="130"/>
        <v>0.050476348618185736</v>
      </c>
      <c r="M227" s="34">
        <f t="shared" si="130"/>
        <v>0.058524854919728996</v>
      </c>
      <c r="N227" s="34">
        <f t="shared" si="130"/>
        <v>0.057667817062020364</v>
      </c>
      <c r="O227" s="39">
        <f t="shared" si="130"/>
        <v>0.06163404606067602</v>
      </c>
      <c r="P227" s="34">
        <f t="shared" si="130"/>
        <v>0.06534564570285804</v>
      </c>
      <c r="Q227" s="39">
        <f t="shared" si="130"/>
        <v>0.06822350536644087</v>
      </c>
      <c r="R227" s="34">
        <f t="shared" si="130"/>
        <v>0.07351435557076795</v>
      </c>
      <c r="S227" s="39">
        <f t="shared" si="130"/>
        <v>0.0809784295746939</v>
      </c>
      <c r="T227" s="123"/>
      <c r="U227" s="123"/>
    </row>
    <row r="228" spans="1:21" ht="12" hidden="1" outlineLevel="3">
      <c r="A228" s="15"/>
      <c r="B228" s="5" t="s">
        <v>572</v>
      </c>
      <c r="C228" s="28"/>
      <c r="D228" s="28"/>
      <c r="E228" s="39"/>
      <c r="F228" s="34">
        <f aca="true" t="shared" si="131" ref="F228:F237">F186/F17</f>
        <v>0.34446033533152787</v>
      </c>
      <c r="G228" s="34"/>
      <c r="H228" s="34">
        <f t="shared" si="129"/>
        <v>0.3415527271653427</v>
      </c>
      <c r="I228" s="34">
        <f t="shared" si="124"/>
        <v>0.3436752784743687</v>
      </c>
      <c r="J228" s="39">
        <f>J186/J17</f>
        <v>0.3425433526011561</v>
      </c>
      <c r="K228" s="34"/>
      <c r="L228" s="34"/>
      <c r="M228" s="34"/>
      <c r="N228" s="34"/>
      <c r="O228" s="39"/>
      <c r="P228" s="34">
        <f aca="true" t="shared" si="132" ref="P228:S237">P186/P17</f>
        <v>0.332042487275946</v>
      </c>
      <c r="Q228" s="39">
        <f t="shared" si="132"/>
        <v>0.33294037011651817</v>
      </c>
      <c r="R228" s="34">
        <f t="shared" si="132"/>
        <v>0.334898745860253</v>
      </c>
      <c r="S228" s="39">
        <f t="shared" si="132"/>
        <v>0.3371757925072046</v>
      </c>
      <c r="T228" s="123"/>
      <c r="U228" s="123"/>
    </row>
    <row r="229" spans="1:21" ht="12" hidden="1" outlineLevel="3">
      <c r="A229" s="15"/>
      <c r="B229" s="5" t="s">
        <v>558</v>
      </c>
      <c r="C229" s="28"/>
      <c r="D229" s="28"/>
      <c r="E229" s="39"/>
      <c r="F229" s="34">
        <f t="shared" si="131"/>
        <v>0.36966970387243736</v>
      </c>
      <c r="G229" s="34">
        <f aca="true" t="shared" si="133" ref="G229:G237">G187/G18</f>
        <v>0.37540817475509514</v>
      </c>
      <c r="H229" s="34">
        <f t="shared" si="129"/>
        <v>0.3807718045951372</v>
      </c>
      <c r="I229" s="34">
        <f t="shared" si="124"/>
        <v>0.3903639880429049</v>
      </c>
      <c r="J229" s="39">
        <f>J187/J18</f>
        <v>0.3980660408039373</v>
      </c>
      <c r="K229" s="34">
        <f aca="true" t="shared" si="134" ref="K229:O237">K187/K18</f>
        <v>0.4080275258694568</v>
      </c>
      <c r="L229" s="34">
        <f t="shared" si="134"/>
        <v>0.41625033862747196</v>
      </c>
      <c r="M229" s="34">
        <f t="shared" si="134"/>
        <v>0.42556722936591435</v>
      </c>
      <c r="N229" s="34">
        <f t="shared" si="134"/>
        <v>0.43535562310030396</v>
      </c>
      <c r="O229" s="39">
        <f t="shared" si="134"/>
        <v>0.4296227985962005</v>
      </c>
      <c r="P229" s="34">
        <f t="shared" si="132"/>
        <v>0.43119920287589875</v>
      </c>
      <c r="Q229" s="39">
        <f t="shared" si="132"/>
        <v>0.43797025071782003</v>
      </c>
      <c r="R229" s="34">
        <f t="shared" si="132"/>
        <v>0.4447423743899419</v>
      </c>
      <c r="S229" s="39">
        <f t="shared" si="132"/>
        <v>0.4528343763644302</v>
      </c>
      <c r="T229" s="123"/>
      <c r="U229" s="123"/>
    </row>
    <row r="230" spans="1:21" ht="12" hidden="1" outlineLevel="3">
      <c r="A230" s="15"/>
      <c r="B230" s="5" t="s">
        <v>560</v>
      </c>
      <c r="C230" s="28"/>
      <c r="D230" s="28"/>
      <c r="E230" s="39">
        <f aca="true" t="shared" si="135" ref="E230:E237">E188/E19</f>
        <v>0.02250914647778412</v>
      </c>
      <c r="F230" s="34">
        <f t="shared" si="131"/>
        <v>0.024912177611997495</v>
      </c>
      <c r="G230" s="34">
        <f t="shared" si="133"/>
        <v>0.024234684181319223</v>
      </c>
      <c r="H230" s="34">
        <f t="shared" si="129"/>
        <v>0.026071241593169828</v>
      </c>
      <c r="I230" s="34">
        <f t="shared" si="124"/>
        <v>0.02750914679130811</v>
      </c>
      <c r="J230" s="39">
        <f>J188/J19</f>
        <v>0.02979874238827024</v>
      </c>
      <c r="K230" s="34">
        <f t="shared" si="134"/>
        <v>0.029629190678656613</v>
      </c>
      <c r="L230" s="34">
        <f t="shared" si="134"/>
        <v>0.03402810132169393</v>
      </c>
      <c r="M230" s="34">
        <f t="shared" si="134"/>
        <v>0.037680664895561676</v>
      </c>
      <c r="N230" s="34">
        <f t="shared" si="134"/>
        <v>0.04382883351184331</v>
      </c>
      <c r="O230" s="39">
        <f t="shared" si="134"/>
        <v>0.04026575154691919</v>
      </c>
      <c r="P230" s="34">
        <f t="shared" si="132"/>
        <v>0.045830060726806</v>
      </c>
      <c r="Q230" s="39">
        <f t="shared" si="132"/>
        <v>0.04862218773500405</v>
      </c>
      <c r="R230" s="34">
        <f t="shared" si="132"/>
        <v>0.05331732184049895</v>
      </c>
      <c r="S230" s="39">
        <f t="shared" si="132"/>
        <v>0.05872341225810092</v>
      </c>
      <c r="T230" s="123"/>
      <c r="U230" s="123"/>
    </row>
    <row r="231" spans="1:21" ht="12" hidden="1" outlineLevel="3">
      <c r="A231" s="15"/>
      <c r="B231" s="5" t="s">
        <v>561</v>
      </c>
      <c r="C231" s="28"/>
      <c r="D231" s="28"/>
      <c r="E231" s="39">
        <f t="shared" si="135"/>
        <v>0.041069973115144716</v>
      </c>
      <c r="F231" s="34">
        <f t="shared" si="131"/>
        <v>0.04177136843356274</v>
      </c>
      <c r="G231" s="34">
        <f t="shared" si="133"/>
        <v>0.04286748107841618</v>
      </c>
      <c r="H231" s="34">
        <f t="shared" si="129"/>
        <v>0.043226857351630114</v>
      </c>
      <c r="I231" s="34">
        <f t="shared" si="124"/>
        <v>0.04319003677689895</v>
      </c>
      <c r="J231" s="39">
        <f>J189/J20</f>
        <v>0.04289042868043631</v>
      </c>
      <c r="K231" s="34">
        <f t="shared" si="134"/>
        <v>0.04232570782425352</v>
      </c>
      <c r="L231" s="34">
        <f t="shared" si="134"/>
        <v>0.04168800180364436</v>
      </c>
      <c r="M231" s="34">
        <f t="shared" si="134"/>
        <v>0.04196027173737134</v>
      </c>
      <c r="N231" s="34">
        <f t="shared" si="134"/>
        <v>0.038647593833403285</v>
      </c>
      <c r="O231" s="39">
        <f t="shared" si="134"/>
        <v>0.03934771842080861</v>
      </c>
      <c r="P231" s="34">
        <f t="shared" si="132"/>
        <v>0.040422446644934225</v>
      </c>
      <c r="Q231" s="39">
        <f t="shared" si="132"/>
        <v>0.041705109780143246</v>
      </c>
      <c r="R231" s="34">
        <f t="shared" si="132"/>
        <v>0.0425846304212115</v>
      </c>
      <c r="S231" s="39">
        <f t="shared" si="132"/>
        <v>0.04369489406236948</v>
      </c>
      <c r="T231" s="123"/>
      <c r="U231" s="123"/>
    </row>
    <row r="232" spans="1:21" ht="12" hidden="1" outlineLevel="3">
      <c r="A232" s="15"/>
      <c r="B232" s="5" t="s">
        <v>573</v>
      </c>
      <c r="C232" s="28"/>
      <c r="D232" s="28"/>
      <c r="E232" s="39">
        <f t="shared" si="135"/>
        <v>0.03989865349915384</v>
      </c>
      <c r="F232" s="34">
        <f t="shared" si="131"/>
        <v>0.04093252352203962</v>
      </c>
      <c r="G232" s="34">
        <f t="shared" si="133"/>
        <v>0.04108317606330235</v>
      </c>
      <c r="H232" s="34">
        <f t="shared" si="129"/>
        <v>0.04342202496698337</v>
      </c>
      <c r="I232" s="34">
        <f t="shared" si="124"/>
        <v>0.04472592533365141</v>
      </c>
      <c r="J232" s="39">
        <f>J190/J21</f>
        <v>0.04630616388678009</v>
      </c>
      <c r="K232" s="34">
        <f t="shared" si="134"/>
        <v>0.04790226495775307</v>
      </c>
      <c r="L232" s="34">
        <f t="shared" si="134"/>
        <v>0.05090753650717967</v>
      </c>
      <c r="M232" s="34">
        <f t="shared" si="134"/>
        <v>0.05620654183688957</v>
      </c>
      <c r="N232" s="34">
        <f t="shared" si="134"/>
        <v>0.0631156688583971</v>
      </c>
      <c r="O232" s="39">
        <f t="shared" si="134"/>
        <v>0.0682594517021637</v>
      </c>
      <c r="P232" s="34">
        <f t="shared" si="132"/>
        <v>0.07488865019546552</v>
      </c>
      <c r="Q232" s="39">
        <f t="shared" si="132"/>
        <v>0.0820705313215146</v>
      </c>
      <c r="R232" s="34">
        <f t="shared" si="132"/>
        <v>0.0905506035604872</v>
      </c>
      <c r="S232" s="39">
        <f t="shared" si="132"/>
        <v>0.09437291135225931</v>
      </c>
      <c r="T232" s="123"/>
      <c r="U232" s="123"/>
    </row>
    <row r="233" spans="1:21" ht="12" hidden="1" outlineLevel="3">
      <c r="A233" s="15"/>
      <c r="B233" s="5" t="s">
        <v>564</v>
      </c>
      <c r="C233" s="28"/>
      <c r="D233" s="28"/>
      <c r="E233" s="39">
        <f t="shared" si="135"/>
        <v>0.018724643242275095</v>
      </c>
      <c r="F233" s="34">
        <f t="shared" si="131"/>
        <v>0.02110668016814054</v>
      </c>
      <c r="G233" s="34">
        <f t="shared" si="133"/>
        <v>0.02177602828447897</v>
      </c>
      <c r="H233" s="34">
        <f t="shared" si="129"/>
        <v>0.022939880172549224</v>
      </c>
      <c r="I233" s="34"/>
      <c r="J233" s="39"/>
      <c r="K233" s="34">
        <f t="shared" si="134"/>
        <v>0.02611264465080582</v>
      </c>
      <c r="L233" s="34">
        <f t="shared" si="134"/>
        <v>0.0410305785541124</v>
      </c>
      <c r="M233" s="34">
        <f t="shared" si="134"/>
        <v>0.04203718834102891</v>
      </c>
      <c r="N233" s="34">
        <f t="shared" si="134"/>
        <v>0.04169488814133478</v>
      </c>
      <c r="O233" s="39">
        <f t="shared" si="134"/>
        <v>0.04298912745624929</v>
      </c>
      <c r="P233" s="34">
        <f t="shared" si="132"/>
        <v>0.041859817529018344</v>
      </c>
      <c r="Q233" s="39">
        <f t="shared" si="132"/>
        <v>0.04143478552033418</v>
      </c>
      <c r="R233" s="34">
        <f t="shared" si="132"/>
        <v>0.03976642581319157</v>
      </c>
      <c r="S233" s="39">
        <f t="shared" si="132"/>
        <v>0.03848742833835908</v>
      </c>
      <c r="T233" s="123"/>
      <c r="U233" s="123"/>
    </row>
    <row r="234" spans="1:21" ht="12" hidden="1" outlineLevel="3">
      <c r="A234" s="15"/>
      <c r="B234" s="5" t="s">
        <v>552</v>
      </c>
      <c r="C234" s="28"/>
      <c r="D234" s="28"/>
      <c r="E234" s="39">
        <f t="shared" si="135"/>
        <v>0.020471709806223804</v>
      </c>
      <c r="F234" s="34">
        <f t="shared" si="131"/>
        <v>0.028752722892117527</v>
      </c>
      <c r="G234" s="34">
        <f t="shared" si="133"/>
        <v>0.03809966564987749</v>
      </c>
      <c r="H234" s="34">
        <f t="shared" si="129"/>
        <v>0.052544850671214956</v>
      </c>
      <c r="I234" s="34">
        <f aca="true" t="shared" si="136" ref="I234:J237">I192/I23</f>
        <v>0.0654608480904464</v>
      </c>
      <c r="J234" s="39">
        <f t="shared" si="136"/>
        <v>0.07833522139196178</v>
      </c>
      <c r="K234" s="34">
        <f t="shared" si="134"/>
        <v>0.09146867162192272</v>
      </c>
      <c r="L234" s="34">
        <f t="shared" si="134"/>
        <v>0.1035753169036973</v>
      </c>
      <c r="M234" s="34">
        <f t="shared" si="134"/>
        <v>0.1162039816966354</v>
      </c>
      <c r="N234" s="34">
        <f t="shared" si="134"/>
        <v>0.12330773306864608</v>
      </c>
      <c r="O234" s="39">
        <f t="shared" si="134"/>
        <v>0.12314951465802182</v>
      </c>
      <c r="P234" s="34">
        <f t="shared" si="132"/>
        <v>0.11510524814829726</v>
      </c>
      <c r="Q234" s="39">
        <f t="shared" si="132"/>
        <v>0.11183744516210666</v>
      </c>
      <c r="R234" s="34">
        <f t="shared" si="132"/>
        <v>0.10855786554881892</v>
      </c>
      <c r="S234" s="39">
        <f t="shared" si="132"/>
        <v>0.10055553382887789</v>
      </c>
      <c r="T234" s="123"/>
      <c r="U234" s="123"/>
    </row>
    <row r="235" spans="1:21" ht="12" hidden="1" outlineLevel="3">
      <c r="A235" s="15"/>
      <c r="B235" s="5" t="s">
        <v>569</v>
      </c>
      <c r="C235" s="28"/>
      <c r="D235" s="28"/>
      <c r="E235" s="39">
        <f t="shared" si="135"/>
        <v>0.0549770431982392</v>
      </c>
      <c r="F235" s="34">
        <f t="shared" si="131"/>
        <v>0.05373445646368844</v>
      </c>
      <c r="G235" s="34">
        <f t="shared" si="133"/>
        <v>0.053426777570150526</v>
      </c>
      <c r="H235" s="34">
        <f t="shared" si="129"/>
        <v>0.05302653412652218</v>
      </c>
      <c r="I235" s="34">
        <f t="shared" si="136"/>
        <v>0.05304072007994946</v>
      </c>
      <c r="J235" s="39">
        <f t="shared" si="136"/>
        <v>0.05339252803562424</v>
      </c>
      <c r="K235" s="34">
        <f t="shared" si="134"/>
        <v>0.05304068900208582</v>
      </c>
      <c r="L235" s="34">
        <f t="shared" si="134"/>
        <v>0.05398684575668172</v>
      </c>
      <c r="M235" s="34">
        <f t="shared" si="134"/>
        <v>0.0571155580350361</v>
      </c>
      <c r="N235" s="34">
        <f t="shared" si="134"/>
        <v>0.05916632122801792</v>
      </c>
      <c r="O235" s="39">
        <f t="shared" si="134"/>
        <v>0.06321540547039285</v>
      </c>
      <c r="P235" s="34">
        <f t="shared" si="132"/>
        <v>0.06608999773778965</v>
      </c>
      <c r="Q235" s="39">
        <f t="shared" si="132"/>
        <v>0.06813296206680372</v>
      </c>
      <c r="R235" s="34">
        <f t="shared" si="132"/>
        <v>0.06900181908692364</v>
      </c>
      <c r="S235" s="39">
        <f t="shared" si="132"/>
        <v>0.07124952720950757</v>
      </c>
      <c r="T235" s="123"/>
      <c r="U235" s="123"/>
    </row>
    <row r="236" spans="1:21" ht="12" hidden="1" outlineLevel="3">
      <c r="A236" s="15"/>
      <c r="B236" s="5" t="s">
        <v>574</v>
      </c>
      <c r="C236" s="28"/>
      <c r="D236" s="28"/>
      <c r="E236" s="39">
        <f t="shared" si="135"/>
        <v>0.1963348446857844</v>
      </c>
      <c r="F236" s="34">
        <f t="shared" si="131"/>
        <v>0.19771781309276512</v>
      </c>
      <c r="G236" s="34">
        <f t="shared" si="133"/>
        <v>0.19950692239554454</v>
      </c>
      <c r="H236" s="34">
        <f t="shared" si="129"/>
        <v>0.20194089216723388</v>
      </c>
      <c r="I236" s="34">
        <f t="shared" si="136"/>
        <v>0.2038127153338037</v>
      </c>
      <c r="J236" s="39">
        <f t="shared" si="136"/>
        <v>0.20561591735353069</v>
      </c>
      <c r="K236" s="34">
        <f t="shared" si="134"/>
        <v>0.20671477952918893</v>
      </c>
      <c r="L236" s="34">
        <f t="shared" si="134"/>
        <v>0.20702903643341444</v>
      </c>
      <c r="M236" s="34">
        <f t="shared" si="134"/>
        <v>0.21098232249870744</v>
      </c>
      <c r="N236" s="34">
        <f t="shared" si="134"/>
        <v>0.21679384813219046</v>
      </c>
      <c r="O236" s="39">
        <f t="shared" si="134"/>
        <v>0.22014470948800932</v>
      </c>
      <c r="P236" s="34">
        <f t="shared" si="132"/>
        <v>0.22446450136655438</v>
      </c>
      <c r="Q236" s="39">
        <f t="shared" si="132"/>
        <v>0.22817600546698275</v>
      </c>
      <c r="R236" s="34">
        <f t="shared" si="132"/>
        <v>0.2324985757041246</v>
      </c>
      <c r="S236" s="39">
        <f t="shared" si="132"/>
        <v>0.23789923646415911</v>
      </c>
      <c r="T236" s="123"/>
      <c r="U236" s="123"/>
    </row>
    <row r="237" spans="1:21" ht="12" hidden="1" outlineLevel="3">
      <c r="A237" s="15"/>
      <c r="B237" s="5" t="s">
        <v>570</v>
      </c>
      <c r="C237" s="28"/>
      <c r="D237" s="28"/>
      <c r="E237" s="39">
        <f t="shared" si="135"/>
        <v>0.04184611220305177</v>
      </c>
      <c r="F237" s="34">
        <f t="shared" si="131"/>
        <v>0.04504647229114291</v>
      </c>
      <c r="G237" s="34">
        <f t="shared" si="133"/>
        <v>0</v>
      </c>
      <c r="H237" s="34">
        <f t="shared" si="129"/>
        <v>0.046437430975572166</v>
      </c>
      <c r="I237" s="34">
        <f t="shared" si="136"/>
        <v>0.04927212719117031</v>
      </c>
      <c r="J237" s="39">
        <f t="shared" si="136"/>
        <v>0.05106798207389418</v>
      </c>
      <c r="K237" s="34">
        <f t="shared" si="134"/>
        <v>0.05669598823160131</v>
      </c>
      <c r="L237" s="34">
        <f t="shared" si="134"/>
        <v>0.0602141979547475</v>
      </c>
      <c r="M237" s="34">
        <f t="shared" si="134"/>
        <v>0.06570798829408135</v>
      </c>
      <c r="N237" s="34">
        <f t="shared" si="134"/>
        <v>0.06792766975537061</v>
      </c>
      <c r="O237" s="39">
        <f t="shared" si="134"/>
        <v>0.0704360988754234</v>
      </c>
      <c r="P237" s="34">
        <f t="shared" si="132"/>
        <v>0.0718602234500132</v>
      </c>
      <c r="Q237" s="39">
        <f t="shared" si="132"/>
        <v>0.07563285429160012</v>
      </c>
      <c r="R237" s="34">
        <f t="shared" si="132"/>
        <v>0.07715200516789208</v>
      </c>
      <c r="S237" s="39">
        <f t="shared" si="132"/>
        <v>0.07843919817756184</v>
      </c>
      <c r="T237" s="123"/>
      <c r="U237" s="123"/>
    </row>
    <row r="238" spans="1:21" ht="12" hidden="1" outlineLevel="2" collapsed="1">
      <c r="A238" s="19" t="s">
        <v>583</v>
      </c>
      <c r="B238" s="20"/>
      <c r="C238" s="22"/>
      <c r="D238" s="22"/>
      <c r="E238" s="71"/>
      <c r="F238" s="72"/>
      <c r="G238" s="72"/>
      <c r="H238" s="72"/>
      <c r="I238" s="72"/>
      <c r="J238" s="71"/>
      <c r="K238" s="72"/>
      <c r="L238" s="72"/>
      <c r="M238" s="72"/>
      <c r="N238" s="72"/>
      <c r="O238" s="71"/>
      <c r="P238" s="72"/>
      <c r="Q238" s="71"/>
      <c r="R238" s="72"/>
      <c r="S238" s="71"/>
      <c r="T238" s="122"/>
      <c r="U238" s="122"/>
    </row>
    <row r="239" spans="1:21" ht="12" hidden="1" outlineLevel="3">
      <c r="A239" s="74"/>
      <c r="B239" s="5" t="s">
        <v>622</v>
      </c>
      <c r="C239" s="28"/>
      <c r="D239" s="28"/>
      <c r="E239" s="39"/>
      <c r="F239" s="34"/>
      <c r="G239" s="34"/>
      <c r="H239" s="34"/>
      <c r="I239" s="34"/>
      <c r="J239" s="39"/>
      <c r="K239" s="34"/>
      <c r="L239" s="34"/>
      <c r="M239" s="34"/>
      <c r="N239" s="34"/>
      <c r="O239" s="39"/>
      <c r="P239" s="34"/>
      <c r="Q239" s="39"/>
      <c r="R239" s="34"/>
      <c r="S239" s="39"/>
      <c r="T239" s="123"/>
      <c r="U239" s="123"/>
    </row>
    <row r="240" spans="1:21" ht="12" hidden="1" outlineLevel="3">
      <c r="A240" s="15"/>
      <c r="B240" s="5" t="s">
        <v>546</v>
      </c>
      <c r="C240" s="28"/>
      <c r="D240" s="28"/>
      <c r="E240" s="39"/>
      <c r="F240" s="34">
        <f aca="true" t="shared" si="137" ref="F240:R240">F198/F29</f>
        <v>0.0031454813982949564</v>
      </c>
      <c r="G240" s="34"/>
      <c r="H240" s="34"/>
      <c r="I240" s="34"/>
      <c r="J240" s="39"/>
      <c r="K240" s="34">
        <f t="shared" si="137"/>
        <v>0.003368421052631579</v>
      </c>
      <c r="L240" s="34">
        <f t="shared" si="137"/>
        <v>0.003320619484353371</v>
      </c>
      <c r="M240" s="34">
        <f t="shared" si="137"/>
        <v>0.0031938795623905956</v>
      </c>
      <c r="N240" s="34">
        <f t="shared" si="137"/>
        <v>0.0031338776273241316</v>
      </c>
      <c r="O240" s="39">
        <f t="shared" si="137"/>
        <v>0</v>
      </c>
      <c r="P240" s="34">
        <f t="shared" si="137"/>
        <v>0.00517197637586697</v>
      </c>
      <c r="Q240" s="39">
        <f t="shared" si="137"/>
        <v>0.005381574249674911</v>
      </c>
      <c r="R240" s="34">
        <f t="shared" si="137"/>
        <v>0.006205048711300297</v>
      </c>
      <c r="S240" s="39">
        <f>S198/S29</f>
        <v>0.0075109613635827265</v>
      </c>
      <c r="T240" s="123"/>
      <c r="U240" s="123"/>
    </row>
    <row r="241" spans="1:21" ht="12" hidden="1" outlineLevel="3">
      <c r="A241" s="15"/>
      <c r="B241" s="5" t="s">
        <v>576</v>
      </c>
      <c r="C241" s="28"/>
      <c r="D241" s="28"/>
      <c r="E241" s="39"/>
      <c r="F241" s="34">
        <f>F199/F30</f>
        <v>0.008582368297502876</v>
      </c>
      <c r="G241" s="34"/>
      <c r="H241" s="34"/>
      <c r="I241" s="34"/>
      <c r="J241" s="39"/>
      <c r="K241" s="34"/>
      <c r="L241" s="34">
        <f>L199/L30</f>
        <v>0.008150880452702602</v>
      </c>
      <c r="M241" s="34">
        <f>M199/M30</f>
        <v>0.0083626344868284</v>
      </c>
      <c r="N241" s="34"/>
      <c r="O241" s="39"/>
      <c r="P241" s="34"/>
      <c r="Q241" s="39"/>
      <c r="R241" s="34">
        <f>R199/R30</f>
        <v>0.006535214704350397</v>
      </c>
      <c r="S241" s="39">
        <f>S199/S30</f>
        <v>0.007465369881244953</v>
      </c>
      <c r="T241" s="123"/>
      <c r="U241" s="123"/>
    </row>
    <row r="242" spans="1:21" ht="12" hidden="1" outlineLevel="3">
      <c r="A242" s="15"/>
      <c r="B242" s="5" t="s">
        <v>547</v>
      </c>
      <c r="C242" s="28"/>
      <c r="D242" s="28"/>
      <c r="E242" s="39">
        <f aca="true" t="shared" si="138" ref="E242:R242">E200/E31</f>
        <v>0.02327259382037416</v>
      </c>
      <c r="F242" s="34">
        <f t="shared" si="138"/>
        <v>0.017558095975024123</v>
      </c>
      <c r="G242" s="34">
        <f t="shared" si="138"/>
        <v>0.01604918700318113</v>
      </c>
      <c r="H242" s="34">
        <f t="shared" si="138"/>
        <v>0.01755849032305235</v>
      </c>
      <c r="I242" s="34">
        <f t="shared" si="138"/>
        <v>0.019134785395421124</v>
      </c>
      <c r="J242" s="39">
        <f t="shared" si="138"/>
        <v>0.018930438076049914</v>
      </c>
      <c r="K242" s="34">
        <f t="shared" si="138"/>
        <v>0.025203200560643423</v>
      </c>
      <c r="L242" s="34">
        <f t="shared" si="138"/>
        <v>0.028796593510627636</v>
      </c>
      <c r="M242" s="34">
        <f t="shared" si="138"/>
        <v>0.03348855086103343</v>
      </c>
      <c r="N242" s="34">
        <f t="shared" si="138"/>
        <v>0.03893378216203957</v>
      </c>
      <c r="O242" s="39">
        <f t="shared" si="138"/>
        <v>0.040394646787755714</v>
      </c>
      <c r="P242" s="34">
        <f t="shared" si="138"/>
        <v>0.03956575525716407</v>
      </c>
      <c r="Q242" s="39">
        <f t="shared" si="138"/>
        <v>0.04026159767625265</v>
      </c>
      <c r="R242" s="34">
        <f t="shared" si="138"/>
        <v>0.04015547551973755</v>
      </c>
      <c r="S242" s="39">
        <f>S200/S31</f>
        <v>0.04133977155971428</v>
      </c>
      <c r="T242" s="123"/>
      <c r="U242" s="123"/>
    </row>
    <row r="243" spans="1:21" ht="12" hidden="1" outlineLevel="3">
      <c r="A243" s="15"/>
      <c r="B243" s="5" t="s">
        <v>549</v>
      </c>
      <c r="C243" s="28"/>
      <c r="D243" s="28"/>
      <c r="E243" s="39">
        <f aca="true" t="shared" si="139" ref="E243:R243">E201/E32</f>
        <v>0.19992332758290204</v>
      </c>
      <c r="F243" s="34"/>
      <c r="G243" s="34"/>
      <c r="H243" s="34"/>
      <c r="I243" s="34"/>
      <c r="J243" s="39"/>
      <c r="K243" s="34">
        <f t="shared" si="139"/>
        <v>0.17996793298648606</v>
      </c>
      <c r="L243" s="34">
        <f t="shared" si="139"/>
        <v>0.17610132232426928</v>
      </c>
      <c r="M243" s="34">
        <f t="shared" si="139"/>
        <v>0.1710000857610548</v>
      </c>
      <c r="N243" s="34">
        <f t="shared" si="139"/>
        <v>0.15997806649433197</v>
      </c>
      <c r="O243" s="39">
        <f t="shared" si="139"/>
        <v>0.1586857066531754</v>
      </c>
      <c r="P243" s="34">
        <f t="shared" si="139"/>
        <v>0.15522976524294244</v>
      </c>
      <c r="Q243" s="39">
        <f t="shared" si="139"/>
        <v>0.1558673032416578</v>
      </c>
      <c r="R243" s="34">
        <f t="shared" si="139"/>
        <v>0.14932955807340548</v>
      </c>
      <c r="S243" s="39">
        <f>S201/S32</f>
        <v>0.1481335958821084</v>
      </c>
      <c r="T243" s="123"/>
      <c r="U243" s="123"/>
    </row>
    <row r="244" spans="1:21" ht="12" hidden="1" outlineLevel="3">
      <c r="A244" s="15"/>
      <c r="B244" s="5" t="s">
        <v>579</v>
      </c>
      <c r="C244" s="28"/>
      <c r="D244" s="28"/>
      <c r="E244" s="39">
        <f>E202/E33</f>
        <v>0</v>
      </c>
      <c r="F244" s="34"/>
      <c r="G244" s="34"/>
      <c r="H244" s="34"/>
      <c r="I244" s="34"/>
      <c r="J244" s="39"/>
      <c r="K244" s="34"/>
      <c r="L244" s="34"/>
      <c r="M244" s="34"/>
      <c r="N244" s="34"/>
      <c r="O244" s="39"/>
      <c r="P244" s="34"/>
      <c r="Q244" s="39"/>
      <c r="R244" s="34"/>
      <c r="S244" s="39"/>
      <c r="T244" s="123"/>
      <c r="U244" s="123"/>
    </row>
    <row r="245" spans="1:21" ht="12" hidden="1" outlineLevel="3">
      <c r="A245" s="15"/>
      <c r="B245" s="5" t="s">
        <v>559</v>
      </c>
      <c r="C245" s="28"/>
      <c r="D245" s="28"/>
      <c r="E245" s="39">
        <f aca="true" t="shared" si="140" ref="E245:R245">E203/E34</f>
        <v>0.014980466938586396</v>
      </c>
      <c r="F245" s="34">
        <f t="shared" si="140"/>
        <v>0.011353491829356358</v>
      </c>
      <c r="G245" s="34">
        <f t="shared" si="140"/>
        <v>0.011442818879054076</v>
      </c>
      <c r="H245" s="34">
        <f t="shared" si="140"/>
        <v>0.011426135253306872</v>
      </c>
      <c r="I245" s="34">
        <f t="shared" si="140"/>
        <v>0.012860760905042354</v>
      </c>
      <c r="J245" s="39">
        <f t="shared" si="140"/>
        <v>0.014238504809434447</v>
      </c>
      <c r="K245" s="34">
        <f t="shared" si="140"/>
        <v>0.015497319973907816</v>
      </c>
      <c r="L245" s="34">
        <f t="shared" si="140"/>
        <v>0.016676968511720163</v>
      </c>
      <c r="M245" s="34">
        <f t="shared" si="140"/>
        <v>0.01757819324484906</v>
      </c>
      <c r="N245" s="34">
        <f t="shared" si="140"/>
        <v>0.018578951697118175</v>
      </c>
      <c r="O245" s="39">
        <f t="shared" si="140"/>
        <v>0.01997189226152459</v>
      </c>
      <c r="P245" s="34">
        <f t="shared" si="140"/>
        <v>0.020949529341077508</v>
      </c>
      <c r="Q245" s="39">
        <f t="shared" si="140"/>
        <v>0.01441060016059324</v>
      </c>
      <c r="R245" s="34">
        <f t="shared" si="140"/>
        <v>0.014242090715745745</v>
      </c>
      <c r="S245" s="39">
        <f>S203/S34</f>
        <v>0.014204294363932082</v>
      </c>
      <c r="T245" s="123"/>
      <c r="U245" s="123"/>
    </row>
    <row r="246" spans="1:21" ht="12" hidden="1" outlineLevel="3">
      <c r="A246" s="15"/>
      <c r="B246" s="5" t="s">
        <v>620</v>
      </c>
      <c r="C246" s="28"/>
      <c r="D246" s="28"/>
      <c r="E246" s="39"/>
      <c r="F246" s="34"/>
      <c r="G246" s="34"/>
      <c r="H246" s="34"/>
      <c r="I246" s="34"/>
      <c r="J246" s="39"/>
      <c r="K246" s="34"/>
      <c r="L246" s="34"/>
      <c r="M246" s="34"/>
      <c r="N246" s="34"/>
      <c r="O246" s="39"/>
      <c r="P246" s="34"/>
      <c r="Q246" s="39"/>
      <c r="R246" s="34"/>
      <c r="S246" s="39"/>
      <c r="T246" s="123"/>
      <c r="U246" s="123"/>
    </row>
    <row r="247" spans="1:21" ht="12" hidden="1" outlineLevel="3">
      <c r="A247" s="15"/>
      <c r="B247" s="5" t="s">
        <v>556</v>
      </c>
      <c r="C247" s="28"/>
      <c r="D247" s="28"/>
      <c r="E247" s="39">
        <f aca="true" t="shared" si="141" ref="E247:R247">E205/E36</f>
        <v>0.25601215930537446</v>
      </c>
      <c r="F247" s="34">
        <f t="shared" si="141"/>
        <v>0.2460349014953554</v>
      </c>
      <c r="G247" s="34">
        <f t="shared" si="141"/>
        <v>0.23736405305213473</v>
      </c>
      <c r="H247" s="34">
        <f t="shared" si="141"/>
        <v>0.22926810438005044</v>
      </c>
      <c r="I247" s="34">
        <f t="shared" si="141"/>
        <v>0.22204438335065968</v>
      </c>
      <c r="J247" s="39">
        <f t="shared" si="141"/>
        <v>0.21124038233914347</v>
      </c>
      <c r="K247" s="34">
        <f t="shared" si="141"/>
        <v>0.19905865535890943</v>
      </c>
      <c r="L247" s="34">
        <f t="shared" si="141"/>
        <v>0.18978216415604227</v>
      </c>
      <c r="M247" s="34">
        <f t="shared" si="141"/>
        <v>0.1829645064895147</v>
      </c>
      <c r="N247" s="34">
        <f t="shared" si="141"/>
        <v>0.17866451686512236</v>
      </c>
      <c r="O247" s="39">
        <f t="shared" si="141"/>
        <v>0.17441493274695402</v>
      </c>
      <c r="P247" s="34">
        <f t="shared" si="141"/>
        <v>0.15374627574573665</v>
      </c>
      <c r="Q247" s="39">
        <f t="shared" si="141"/>
        <v>0.1585905410421393</v>
      </c>
      <c r="R247" s="34">
        <f t="shared" si="141"/>
        <v>0.15585043173199264</v>
      </c>
      <c r="S247" s="39">
        <f>S205/S36</f>
        <v>0.15230570761061382</v>
      </c>
      <c r="T247" s="123"/>
      <c r="U247" s="123"/>
    </row>
    <row r="248" spans="1:21" ht="12" hidden="1" outlineLevel="3">
      <c r="A248" s="15"/>
      <c r="B248" s="5" t="s">
        <v>557</v>
      </c>
      <c r="C248" s="28"/>
      <c r="D248" s="28"/>
      <c r="E248" s="39"/>
      <c r="F248" s="34">
        <f aca="true" t="shared" si="142" ref="F248:R248">F206/F37</f>
        <v>0.010064244372953468</v>
      </c>
      <c r="G248" s="34">
        <f t="shared" si="142"/>
        <v>0</v>
      </c>
      <c r="H248" s="34">
        <f t="shared" si="142"/>
        <v>0</v>
      </c>
      <c r="I248" s="34">
        <f t="shared" si="142"/>
        <v>0</v>
      </c>
      <c r="J248" s="39">
        <f t="shared" si="142"/>
        <v>0.00943764735832289</v>
      </c>
      <c r="K248" s="34">
        <f t="shared" si="142"/>
        <v>0.009655967588952317</v>
      </c>
      <c r="L248" s="34">
        <f t="shared" si="142"/>
        <v>0.011724791344092359</v>
      </c>
      <c r="M248" s="34">
        <f t="shared" si="142"/>
        <v>0.012753846368641235</v>
      </c>
      <c r="N248" s="34">
        <f t="shared" si="142"/>
        <v>0.012390025648741206</v>
      </c>
      <c r="O248" s="39">
        <f t="shared" si="142"/>
        <v>0.01111461896361082</v>
      </c>
      <c r="P248" s="34">
        <f t="shared" si="142"/>
        <v>0.007406457681545435</v>
      </c>
      <c r="Q248" s="39">
        <f t="shared" si="142"/>
        <v>0.0076124277168942624</v>
      </c>
      <c r="R248" s="34">
        <f t="shared" si="142"/>
        <v>0.0074780317675026626</v>
      </c>
      <c r="S248" s="39">
        <f>S206/S37</f>
        <v>0.007330458723575424</v>
      </c>
      <c r="T248" s="123"/>
      <c r="U248" s="123"/>
    </row>
    <row r="249" spans="1:21" ht="12" hidden="1" outlineLevel="3">
      <c r="A249" s="15"/>
      <c r="B249" s="5" t="s">
        <v>575</v>
      </c>
      <c r="C249" s="28"/>
      <c r="D249" s="28"/>
      <c r="E249" s="39"/>
      <c r="F249" s="34"/>
      <c r="G249" s="34"/>
      <c r="H249" s="34"/>
      <c r="I249" s="34"/>
      <c r="J249" s="39"/>
      <c r="K249" s="34"/>
      <c r="L249" s="34"/>
      <c r="M249" s="34"/>
      <c r="N249" s="34"/>
      <c r="O249" s="39"/>
      <c r="P249" s="34">
        <f>P207/P38</f>
        <v>0.07150508492075783</v>
      </c>
      <c r="Q249" s="39"/>
      <c r="R249" s="34"/>
      <c r="S249" s="39"/>
      <c r="T249" s="123"/>
      <c r="U249" s="123"/>
    </row>
    <row r="250" spans="1:21" ht="12" hidden="1" outlineLevel="3">
      <c r="A250" s="15"/>
      <c r="B250" s="5" t="s">
        <v>563</v>
      </c>
      <c r="C250" s="28"/>
      <c r="D250" s="28"/>
      <c r="E250" s="39"/>
      <c r="F250" s="34">
        <f aca="true" t="shared" si="143" ref="F250:R250">F208/F39</f>
        <v>0.0010717846037096035</v>
      </c>
      <c r="G250" s="34">
        <f t="shared" si="143"/>
        <v>0.0010819200580970806</v>
      </c>
      <c r="H250" s="34">
        <f t="shared" si="143"/>
        <v>0.001089785476056105</v>
      </c>
      <c r="I250" s="34">
        <f t="shared" si="143"/>
        <v>0.0010984376053924042</v>
      </c>
      <c r="J250" s="39">
        <f t="shared" si="143"/>
        <v>0.001120217552153196</v>
      </c>
      <c r="K250" s="34">
        <f t="shared" si="143"/>
        <v>0.0012972437207221573</v>
      </c>
      <c r="L250" s="34">
        <f t="shared" si="143"/>
        <v>0.001439536012124595</v>
      </c>
      <c r="M250" s="34">
        <f t="shared" si="143"/>
        <v>0.0015175397417558844</v>
      </c>
      <c r="N250" s="34">
        <f t="shared" si="143"/>
        <v>0.0012630364122224438</v>
      </c>
      <c r="O250" s="39">
        <f t="shared" si="143"/>
        <v>0.001191175835228082</v>
      </c>
      <c r="P250" s="34">
        <f t="shared" si="143"/>
        <v>0.0012371977545466775</v>
      </c>
      <c r="Q250" s="39">
        <f t="shared" si="143"/>
        <v>0.0014907191252413467</v>
      </c>
      <c r="R250" s="34">
        <f t="shared" si="143"/>
        <v>0.0015274840599555205</v>
      </c>
      <c r="S250" s="39">
        <f>S208/S39</f>
        <v>0.0026620122923291622</v>
      </c>
      <c r="T250" s="123"/>
      <c r="U250" s="123"/>
    </row>
    <row r="251" spans="1:21" ht="12" hidden="1" outlineLevel="3">
      <c r="A251" s="15"/>
      <c r="B251" s="5" t="s">
        <v>565</v>
      </c>
      <c r="C251" s="28"/>
      <c r="D251" s="28"/>
      <c r="E251" s="39"/>
      <c r="F251" s="34"/>
      <c r="G251" s="34">
        <f aca="true" t="shared" si="144" ref="G251:R251">G209/G40</f>
        <v>0.0011745721010248341</v>
      </c>
      <c r="H251" s="34"/>
      <c r="I251" s="34">
        <f t="shared" si="144"/>
        <v>0.0011916189205944555</v>
      </c>
      <c r="J251" s="39">
        <f t="shared" si="144"/>
        <v>0.0012126354282601438</v>
      </c>
      <c r="K251" s="34">
        <f t="shared" si="144"/>
        <v>0.0012227962758272375</v>
      </c>
      <c r="L251" s="34">
        <f t="shared" si="144"/>
        <v>0.001233714124079299</v>
      </c>
      <c r="M251" s="34">
        <f t="shared" si="144"/>
        <v>0.001264813093577754</v>
      </c>
      <c r="N251" s="34">
        <f t="shared" si="144"/>
        <v>0.0015339312700553662</v>
      </c>
      <c r="O251" s="39"/>
      <c r="P251" s="34"/>
      <c r="Q251" s="39">
        <f t="shared" si="144"/>
        <v>0.0018180736102853523</v>
      </c>
      <c r="R251" s="34">
        <f t="shared" si="144"/>
        <v>0.003529757182715708</v>
      </c>
      <c r="S251" s="39">
        <f>S209/S40</f>
        <v>0.003681398460173404</v>
      </c>
      <c r="T251" s="123"/>
      <c r="U251" s="123"/>
    </row>
    <row r="252" spans="1:21" ht="12" hidden="1" outlineLevel="3">
      <c r="A252" s="15"/>
      <c r="B252" s="5" t="s">
        <v>619</v>
      </c>
      <c r="C252" s="28"/>
      <c r="D252" s="28"/>
      <c r="E252" s="39"/>
      <c r="F252" s="34"/>
      <c r="G252" s="34"/>
      <c r="H252" s="34"/>
      <c r="I252" s="34"/>
      <c r="J252" s="39"/>
      <c r="K252" s="34"/>
      <c r="L252" s="34"/>
      <c r="M252" s="34"/>
      <c r="N252" s="34"/>
      <c r="O252" s="39"/>
      <c r="P252" s="34"/>
      <c r="Q252" s="39"/>
      <c r="R252" s="34"/>
      <c r="S252" s="39"/>
      <c r="T252" s="123"/>
      <c r="U252" s="123"/>
    </row>
    <row r="253" spans="1:21" ht="12" hidden="1" outlineLevel="3">
      <c r="A253" s="15"/>
      <c r="B253" s="5" t="s">
        <v>567</v>
      </c>
      <c r="C253" s="28"/>
      <c r="D253" s="28"/>
      <c r="E253" s="39"/>
      <c r="F253" s="34"/>
      <c r="G253" s="34"/>
      <c r="H253" s="34">
        <f aca="true" t="shared" si="145" ref="H253:R253">H211/H42</f>
        <v>0.005549936133162774</v>
      </c>
      <c r="I253" s="34">
        <f t="shared" si="145"/>
        <v>0.005549201838717946</v>
      </c>
      <c r="J253" s="39">
        <f t="shared" si="145"/>
        <v>0.0041321700141620284</v>
      </c>
      <c r="K253" s="34">
        <f t="shared" si="145"/>
        <v>0.004743393243499011</v>
      </c>
      <c r="L253" s="34">
        <f t="shared" si="145"/>
        <v>0.005957019354472687</v>
      </c>
      <c r="M253" s="34">
        <f t="shared" si="145"/>
        <v>0.007573415135499032</v>
      </c>
      <c r="N253" s="34">
        <f t="shared" si="145"/>
        <v>0.009708524396674658</v>
      </c>
      <c r="O253" s="39">
        <f t="shared" si="145"/>
        <v>0.01159131232229017</v>
      </c>
      <c r="P253" s="34">
        <f t="shared" si="145"/>
        <v>0.012506455517505745</v>
      </c>
      <c r="Q253" s="39">
        <f t="shared" si="145"/>
        <v>0.013087118051070976</v>
      </c>
      <c r="R253" s="34">
        <f t="shared" si="145"/>
        <v>0.013477584609845873</v>
      </c>
      <c r="S253" s="39">
        <f>S211/S42</f>
        <v>0.010921631647565367</v>
      </c>
      <c r="T253" s="123"/>
      <c r="U253" s="123"/>
    </row>
    <row r="254" spans="1:21" ht="12" hidden="1" outlineLevel="3">
      <c r="A254" s="15"/>
      <c r="B254" s="5" t="s">
        <v>566</v>
      </c>
      <c r="C254" s="28"/>
      <c r="D254" s="28"/>
      <c r="E254" s="39">
        <f aca="true" t="shared" si="146" ref="E254:R254">E212/E43</f>
        <v>0.021392978510933188</v>
      </c>
      <c r="F254" s="34">
        <f t="shared" si="146"/>
        <v>0.021244725123536878</v>
      </c>
      <c r="G254" s="34">
        <f t="shared" si="146"/>
        <v>0.022704317797260416</v>
      </c>
      <c r="H254" s="34">
        <f t="shared" si="146"/>
        <v>0.022402135704020935</v>
      </c>
      <c r="I254" s="34">
        <f t="shared" si="146"/>
        <v>0.02268746309042177</v>
      </c>
      <c r="J254" s="39">
        <f t="shared" si="146"/>
        <v>0.022169213902752817</v>
      </c>
      <c r="K254" s="34">
        <f t="shared" si="146"/>
        <v>0.024442960269707163</v>
      </c>
      <c r="L254" s="34">
        <f t="shared" si="146"/>
        <v>0.026639282084902485</v>
      </c>
      <c r="M254" s="34">
        <f t="shared" si="146"/>
        <v>0.034135232647969006</v>
      </c>
      <c r="N254" s="34">
        <f t="shared" si="146"/>
        <v>0.0347152721808418</v>
      </c>
      <c r="O254" s="39">
        <f t="shared" si="146"/>
        <v>0.04014507253626813</v>
      </c>
      <c r="P254" s="34">
        <f t="shared" si="146"/>
        <v>0.04036018142717574</v>
      </c>
      <c r="Q254" s="39">
        <f t="shared" si="146"/>
        <v>0.04162255728057851</v>
      </c>
      <c r="R254" s="34">
        <f t="shared" si="146"/>
        <v>0.044387054532666996</v>
      </c>
      <c r="S254" s="39">
        <f>S212/S43</f>
        <v>0.04687239973120953</v>
      </c>
      <c r="T254" s="123"/>
      <c r="U254" s="123"/>
    </row>
    <row r="255" spans="1:21" ht="12" hidden="1" outlineLevel="2" collapsed="1">
      <c r="A255" s="19" t="s">
        <v>582</v>
      </c>
      <c r="B255" s="20"/>
      <c r="C255" s="22"/>
      <c r="D255" s="22"/>
      <c r="E255" s="71"/>
      <c r="F255" s="72"/>
      <c r="G255" s="72"/>
      <c r="H255" s="72"/>
      <c r="I255" s="72"/>
      <c r="J255" s="71"/>
      <c r="K255" s="72"/>
      <c r="L255" s="72"/>
      <c r="M255" s="72"/>
      <c r="N255" s="72"/>
      <c r="O255" s="71"/>
      <c r="P255" s="72"/>
      <c r="Q255" s="71"/>
      <c r="R255" s="72"/>
      <c r="S255" s="71"/>
      <c r="T255" s="122"/>
      <c r="U255" s="122"/>
    </row>
    <row r="256" spans="1:21" ht="12" hidden="1" outlineLevel="3">
      <c r="A256" s="73"/>
      <c r="B256" s="17" t="s">
        <v>577</v>
      </c>
      <c r="C256" s="29"/>
      <c r="D256" s="29"/>
      <c r="E256" s="40">
        <f aca="true" t="shared" si="147" ref="E256:R256">E214/E45</f>
        <v>0.004080510484280587</v>
      </c>
      <c r="F256" s="35"/>
      <c r="G256" s="35"/>
      <c r="H256" s="35"/>
      <c r="I256" s="35"/>
      <c r="J256" s="40"/>
      <c r="K256" s="35">
        <f t="shared" si="147"/>
        <v>0.004026476898626577</v>
      </c>
      <c r="L256" s="35"/>
      <c r="M256" s="35">
        <f t="shared" si="147"/>
        <v>0.0013892789553819089</v>
      </c>
      <c r="N256" s="35">
        <f t="shared" si="147"/>
        <v>0.0014507439479509096</v>
      </c>
      <c r="O256" s="40">
        <f t="shared" si="147"/>
        <v>0.002306242753714266</v>
      </c>
      <c r="P256" s="35">
        <f t="shared" si="147"/>
        <v>0.0023789594637699707</v>
      </c>
      <c r="Q256" s="40">
        <f t="shared" si="147"/>
        <v>0.0031457918979441606</v>
      </c>
      <c r="R256" s="35">
        <f t="shared" si="147"/>
        <v>0.0036077143697050263</v>
      </c>
      <c r="S256" s="40"/>
      <c r="T256" s="124"/>
      <c r="U256" s="124"/>
    </row>
    <row r="257" spans="1:21" ht="12" hidden="1" outlineLevel="1" collapsed="1">
      <c r="A257" s="19" t="s">
        <v>594</v>
      </c>
      <c r="B257" s="20"/>
      <c r="C257" s="22"/>
      <c r="D257" s="22"/>
      <c r="E257" s="46"/>
      <c r="F257" s="47"/>
      <c r="G257" s="47"/>
      <c r="H257" s="47"/>
      <c r="I257" s="47"/>
      <c r="J257" s="46"/>
      <c r="K257" s="47"/>
      <c r="L257" s="47"/>
      <c r="M257" s="47"/>
      <c r="N257" s="47"/>
      <c r="O257" s="46"/>
      <c r="P257" s="47"/>
      <c r="Q257" s="46"/>
      <c r="R257" s="47"/>
      <c r="S257" s="46"/>
      <c r="T257" s="79"/>
      <c r="U257" s="79"/>
    </row>
    <row r="258" spans="1:21" ht="12" hidden="1" outlineLevel="2" collapsed="1">
      <c r="A258" s="19" t="s">
        <v>585</v>
      </c>
      <c r="B258" s="20"/>
      <c r="C258" s="22"/>
      <c r="D258" s="22"/>
      <c r="E258" s="46"/>
      <c r="F258" s="47"/>
      <c r="G258" s="47"/>
      <c r="H258" s="47"/>
      <c r="I258" s="47"/>
      <c r="J258" s="46"/>
      <c r="K258" s="47"/>
      <c r="L258" s="47"/>
      <c r="M258" s="47"/>
      <c r="N258" s="47"/>
      <c r="O258" s="46"/>
      <c r="P258" s="47"/>
      <c r="Q258" s="46"/>
      <c r="R258" s="47"/>
      <c r="S258" s="46"/>
      <c r="T258" s="79"/>
      <c r="U258" s="79"/>
    </row>
    <row r="259" spans="1:21" ht="12" hidden="1" outlineLevel="3">
      <c r="A259" s="15"/>
      <c r="B259" s="5" t="s">
        <v>562</v>
      </c>
      <c r="C259" s="28"/>
      <c r="D259" s="28"/>
      <c r="E259" s="13">
        <f>F175-E175</f>
        <v>12277</v>
      </c>
      <c r="F259" s="6">
        <f aca="true" t="shared" si="148" ref="F259:R259">G175-F175</f>
        <v>19335</v>
      </c>
      <c r="G259" s="6">
        <f t="shared" si="148"/>
        <v>16492</v>
      </c>
      <c r="H259" s="6">
        <f t="shared" si="148"/>
        <v>7463</v>
      </c>
      <c r="I259" s="6">
        <f t="shared" si="148"/>
        <v>20185</v>
      </c>
      <c r="J259" s="13">
        <f t="shared" si="148"/>
        <v>22265</v>
      </c>
      <c r="K259" s="6">
        <f t="shared" si="148"/>
        <v>8113</v>
      </c>
      <c r="L259" s="6">
        <f t="shared" si="148"/>
        <v>30403</v>
      </c>
      <c r="M259" s="6">
        <f t="shared" si="148"/>
        <v>29215</v>
      </c>
      <c r="N259" s="6">
        <f t="shared" si="148"/>
        <v>11958</v>
      </c>
      <c r="O259" s="13">
        <f t="shared" si="148"/>
        <v>29080</v>
      </c>
      <c r="P259" s="6">
        <f t="shared" si="148"/>
        <v>39741</v>
      </c>
      <c r="Q259" s="13">
        <f t="shared" si="148"/>
        <v>51862</v>
      </c>
      <c r="R259" s="25">
        <f t="shared" si="148"/>
        <v>59744</v>
      </c>
      <c r="S259" s="13"/>
      <c r="T259" s="104"/>
      <c r="U259" s="104"/>
    </row>
    <row r="260" spans="1:21" ht="12" hidden="1" outlineLevel="3">
      <c r="A260" s="15"/>
      <c r="B260" s="5" t="s">
        <v>545</v>
      </c>
      <c r="C260" s="28"/>
      <c r="D260" s="28"/>
      <c r="E260" s="13">
        <f aca="true" t="shared" si="149" ref="E260:R260">F176-E176</f>
        <v>-35425</v>
      </c>
      <c r="F260" s="6">
        <f t="shared" si="149"/>
        <v>-14951</v>
      </c>
      <c r="G260" s="6">
        <f t="shared" si="149"/>
        <v>3343</v>
      </c>
      <c r="H260" s="6">
        <f t="shared" si="149"/>
        <v>10210</v>
      </c>
      <c r="I260" s="6">
        <f t="shared" si="149"/>
        <v>10575</v>
      </c>
      <c r="J260" s="13">
        <f t="shared" si="149"/>
        <v>29611</v>
      </c>
      <c r="K260" s="6">
        <f t="shared" si="149"/>
        <v>31688</v>
      </c>
      <c r="L260" s="6">
        <f t="shared" si="149"/>
        <v>39287</v>
      </c>
      <c r="M260" s="6">
        <f t="shared" si="149"/>
        <v>37607</v>
      </c>
      <c r="N260" s="6">
        <f t="shared" si="149"/>
        <v>43789</v>
      </c>
      <c r="O260" s="13">
        <f t="shared" si="149"/>
        <v>109764</v>
      </c>
      <c r="P260" s="6">
        <f t="shared" si="149"/>
        <v>62296</v>
      </c>
      <c r="Q260" s="13">
        <f t="shared" si="149"/>
        <v>28998</v>
      </c>
      <c r="R260" s="6">
        <f t="shared" si="149"/>
        <v>10525</v>
      </c>
      <c r="S260" s="13"/>
      <c r="T260" s="104"/>
      <c r="U260" s="104"/>
    </row>
    <row r="261" spans="1:21" ht="12" hidden="1" outlineLevel="3">
      <c r="A261" s="15"/>
      <c r="B261" s="5" t="s">
        <v>555</v>
      </c>
      <c r="C261" s="28"/>
      <c r="D261" s="28"/>
      <c r="E261" s="13">
        <f aca="true" t="shared" si="150" ref="E261:R261">F177-E177</f>
        <v>3800</v>
      </c>
      <c r="F261" s="6">
        <f t="shared" si="150"/>
        <v>4500</v>
      </c>
      <c r="G261" s="6">
        <f t="shared" si="150"/>
        <v>6400</v>
      </c>
      <c r="H261" s="6">
        <f t="shared" si="150"/>
        <v>11000</v>
      </c>
      <c r="I261" s="6">
        <f t="shared" si="150"/>
        <v>14600</v>
      </c>
      <c r="J261" s="13">
        <f t="shared" si="150"/>
        <v>12100</v>
      </c>
      <c r="K261" s="6">
        <f t="shared" si="150"/>
        <v>7900</v>
      </c>
      <c r="L261" s="6">
        <f t="shared" si="150"/>
        <v>7200</v>
      </c>
      <c r="M261" s="6">
        <f t="shared" si="150"/>
        <v>-651</v>
      </c>
      <c r="N261" s="6">
        <f t="shared" si="150"/>
        <v>2667</v>
      </c>
      <c r="O261" s="13">
        <f t="shared" si="150"/>
        <v>40467</v>
      </c>
      <c r="P261" s="6">
        <f t="shared" si="150"/>
        <v>4644</v>
      </c>
      <c r="Q261" s="13">
        <f t="shared" si="150"/>
        <v>-2351</v>
      </c>
      <c r="R261" s="6">
        <f t="shared" si="150"/>
        <v>-10740</v>
      </c>
      <c r="S261" s="13"/>
      <c r="T261" s="104"/>
      <c r="U261" s="104"/>
    </row>
    <row r="262" spans="1:21" ht="12" hidden="1" outlineLevel="3">
      <c r="A262" s="15"/>
      <c r="B262" s="5" t="s">
        <v>548</v>
      </c>
      <c r="C262" s="28"/>
      <c r="D262" s="28"/>
      <c r="E262" s="13">
        <f aca="true" t="shared" si="151" ref="E262:R262">F178-E178</f>
        <v>-731</v>
      </c>
      <c r="F262" s="6">
        <f t="shared" si="151"/>
        <v>8099</v>
      </c>
      <c r="G262" s="6">
        <f t="shared" si="151"/>
        <v>-1305</v>
      </c>
      <c r="H262" s="6">
        <f t="shared" si="151"/>
        <v>5787</v>
      </c>
      <c r="I262" s="6">
        <f t="shared" si="151"/>
        <v>-3607</v>
      </c>
      <c r="J262" s="13">
        <f t="shared" si="151"/>
        <v>2447</v>
      </c>
      <c r="K262" s="6">
        <f t="shared" si="151"/>
        <v>8045</v>
      </c>
      <c r="L262" s="6">
        <f t="shared" si="151"/>
        <v>20354</v>
      </c>
      <c r="M262" s="6">
        <f t="shared" si="151"/>
        <v>21583</v>
      </c>
      <c r="N262" s="6">
        <f t="shared" si="151"/>
        <v>9764</v>
      </c>
      <c r="O262" s="13">
        <f t="shared" si="151"/>
        <v>16087</v>
      </c>
      <c r="P262" s="6">
        <f t="shared" si="151"/>
        <v>12830</v>
      </c>
      <c r="Q262" s="13">
        <f t="shared" si="151"/>
        <v>15855</v>
      </c>
      <c r="R262" s="6">
        <f t="shared" si="151"/>
        <v>22652</v>
      </c>
      <c r="S262" s="13"/>
      <c r="T262" s="104"/>
      <c r="U262" s="104"/>
    </row>
    <row r="263" spans="1:21" ht="12" hidden="1" outlineLevel="3">
      <c r="A263" s="15"/>
      <c r="B263" s="5" t="s">
        <v>568</v>
      </c>
      <c r="C263" s="28"/>
      <c r="D263" s="28"/>
      <c r="E263" s="13">
        <f aca="true" t="shared" si="152" ref="E263:R263">F179-E179</f>
        <v>3394</v>
      </c>
      <c r="F263" s="6">
        <f t="shared" si="152"/>
        <v>7503</v>
      </c>
      <c r="G263" s="6">
        <f t="shared" si="152"/>
        <v>5105</v>
      </c>
      <c r="H263" s="6">
        <f t="shared" si="152"/>
        <v>3321</v>
      </c>
      <c r="I263" s="6">
        <f t="shared" si="152"/>
        <v>1343</v>
      </c>
      <c r="J263" s="13">
        <f t="shared" si="152"/>
        <v>5506</v>
      </c>
      <c r="K263" s="6">
        <f t="shared" si="152"/>
        <v>7887</v>
      </c>
      <c r="L263" s="6">
        <f t="shared" si="152"/>
        <v>10969</v>
      </c>
      <c r="M263" s="6">
        <f t="shared" si="152"/>
        <v>9580</v>
      </c>
      <c r="N263" s="6">
        <f t="shared" si="152"/>
        <v>12335</v>
      </c>
      <c r="O263" s="13">
        <f t="shared" si="152"/>
        <v>12004</v>
      </c>
      <c r="P263" s="6">
        <f t="shared" si="152"/>
        <v>15070</v>
      </c>
      <c r="Q263" s="13">
        <f t="shared" si="152"/>
        <v>12553</v>
      </c>
      <c r="R263" s="6">
        <f t="shared" si="152"/>
        <v>12401</v>
      </c>
      <c r="S263" s="13"/>
      <c r="T263" s="104"/>
      <c r="U263" s="104"/>
    </row>
    <row r="264" spans="1:21" ht="12" hidden="1" outlineLevel="3">
      <c r="A264" s="15"/>
      <c r="B264" s="5" t="s">
        <v>553</v>
      </c>
      <c r="C264" s="28"/>
      <c r="D264" s="28"/>
      <c r="E264" s="13"/>
      <c r="F264" s="6"/>
      <c r="G264" s="6"/>
      <c r="H264" s="6"/>
      <c r="I264" s="6"/>
      <c r="J264" s="13">
        <f aca="true" t="shared" si="153" ref="J264:R264">K180-J180</f>
        <v>-113063</v>
      </c>
      <c r="K264" s="6">
        <f t="shared" si="153"/>
        <v>140100</v>
      </c>
      <c r="L264" s="6">
        <f t="shared" si="153"/>
        <v>23900</v>
      </c>
      <c r="M264" s="6">
        <f t="shared" si="153"/>
        <v>63676</v>
      </c>
      <c r="N264" s="6">
        <f t="shared" si="153"/>
        <v>31340</v>
      </c>
      <c r="O264" s="13">
        <f t="shared" si="153"/>
        <v>106080</v>
      </c>
      <c r="P264" s="6">
        <f t="shared" si="153"/>
        <v>68604</v>
      </c>
      <c r="Q264" s="13">
        <f t="shared" si="153"/>
        <v>145351</v>
      </c>
      <c r="R264" s="6">
        <f t="shared" si="153"/>
        <v>68427</v>
      </c>
      <c r="S264" s="13"/>
      <c r="T264" s="104"/>
      <c r="U264" s="104"/>
    </row>
    <row r="265" spans="1:21" ht="12" hidden="1" outlineLevel="3">
      <c r="A265" s="15"/>
      <c r="B265" s="5" t="s">
        <v>580</v>
      </c>
      <c r="C265" s="28"/>
      <c r="D265" s="28"/>
      <c r="E265" s="13">
        <f aca="true" t="shared" si="154" ref="E265:R265">F181-E181</f>
        <v>-68543</v>
      </c>
      <c r="F265" s="6">
        <f t="shared" si="154"/>
        <v>50695</v>
      </c>
      <c r="G265" s="6">
        <f t="shared" si="154"/>
        <v>29688</v>
      </c>
      <c r="H265" s="6">
        <f t="shared" si="154"/>
        <v>-6131</v>
      </c>
      <c r="I265" s="6">
        <f t="shared" si="154"/>
        <v>-53840</v>
      </c>
      <c r="J265" s="13">
        <f t="shared" si="154"/>
        <v>1169</v>
      </c>
      <c r="K265" s="6">
        <f t="shared" si="154"/>
        <v>-33200</v>
      </c>
      <c r="L265" s="6">
        <f t="shared" si="154"/>
        <v>-554</v>
      </c>
      <c r="M265" s="6">
        <f t="shared" si="154"/>
        <v>-69474</v>
      </c>
      <c r="N265" s="6">
        <f t="shared" si="154"/>
        <v>-55002</v>
      </c>
      <c r="O265" s="13">
        <f t="shared" si="154"/>
        <v>68027</v>
      </c>
      <c r="P265" s="6">
        <f t="shared" si="154"/>
        <v>210808</v>
      </c>
      <c r="Q265" s="13">
        <f t="shared" si="154"/>
        <v>286659</v>
      </c>
      <c r="R265" s="6">
        <f t="shared" si="154"/>
        <v>456555</v>
      </c>
      <c r="S265" s="13"/>
      <c r="T265" s="104"/>
      <c r="U265" s="104"/>
    </row>
    <row r="266" spans="1:21" ht="12" hidden="1" outlineLevel="3">
      <c r="A266" s="15"/>
      <c r="B266" s="5" t="s">
        <v>551</v>
      </c>
      <c r="C266" s="28"/>
      <c r="D266" s="28"/>
      <c r="E266" s="13"/>
      <c r="F266" s="6"/>
      <c r="G266" s="6"/>
      <c r="H266" s="6"/>
      <c r="I266" s="6"/>
      <c r="J266" s="13"/>
      <c r="K266" s="6">
        <f aca="true" t="shared" si="155" ref="K266:R266">L182-K182</f>
        <v>3600</v>
      </c>
      <c r="L266" s="6">
        <f t="shared" si="155"/>
        <v>18800</v>
      </c>
      <c r="M266" s="6">
        <f t="shared" si="155"/>
        <v>23130</v>
      </c>
      <c r="N266" s="6">
        <f t="shared" si="155"/>
        <v>25254</v>
      </c>
      <c r="O266" s="13">
        <f t="shared" si="155"/>
        <v>1223</v>
      </c>
      <c r="P266" s="6">
        <f t="shared" si="155"/>
        <v>19367</v>
      </c>
      <c r="Q266" s="13">
        <f t="shared" si="155"/>
        <v>-112993</v>
      </c>
      <c r="R266" s="6">
        <f t="shared" si="155"/>
        <v>-7383</v>
      </c>
      <c r="S266" s="13"/>
      <c r="T266" s="104"/>
      <c r="U266" s="104"/>
    </row>
    <row r="267" spans="1:21" ht="12" hidden="1" outlineLevel="3">
      <c r="A267" s="15"/>
      <c r="B267" s="5" t="s">
        <v>571</v>
      </c>
      <c r="C267" s="28"/>
      <c r="D267" s="28"/>
      <c r="E267" s="13">
        <f aca="true" t="shared" si="156" ref="E267:R267">F183-E183</f>
        <v>1553</v>
      </c>
      <c r="F267" s="6">
        <f t="shared" si="156"/>
        <v>1026</v>
      </c>
      <c r="G267" s="6">
        <f t="shared" si="156"/>
        <v>371</v>
      </c>
      <c r="H267" s="6">
        <f t="shared" si="156"/>
        <v>-41</v>
      </c>
      <c r="I267" s="6">
        <f t="shared" si="156"/>
        <v>456</v>
      </c>
      <c r="J267" s="13">
        <f t="shared" si="156"/>
        <v>3142</v>
      </c>
      <c r="K267" s="6">
        <f t="shared" si="156"/>
        <v>-13778</v>
      </c>
      <c r="L267" s="6">
        <f t="shared" si="156"/>
        <v>23420</v>
      </c>
      <c r="M267" s="6">
        <f t="shared" si="156"/>
        <v>959</v>
      </c>
      <c r="N267" s="6">
        <f t="shared" si="156"/>
        <v>-2678</v>
      </c>
      <c r="O267" s="13">
        <f t="shared" si="156"/>
        <v>-558</v>
      </c>
      <c r="P267" s="6">
        <f t="shared" si="156"/>
        <v>-186</v>
      </c>
      <c r="Q267" s="13">
        <f t="shared" si="156"/>
        <v>489</v>
      </c>
      <c r="R267" s="6">
        <f t="shared" si="156"/>
        <v>1298</v>
      </c>
      <c r="S267" s="13"/>
      <c r="T267" s="104"/>
      <c r="U267" s="104"/>
    </row>
    <row r="268" spans="1:21" ht="12" hidden="1" outlineLevel="3">
      <c r="A268" s="15"/>
      <c r="B268" s="5" t="s">
        <v>550</v>
      </c>
      <c r="C268" s="28"/>
      <c r="D268" s="28"/>
      <c r="E268" s="13">
        <f aca="true" t="shared" si="157" ref="E268:R268">F184-E184</f>
        <v>27306</v>
      </c>
      <c r="F268" s="6">
        <f t="shared" si="157"/>
        <v>131028</v>
      </c>
      <c r="G268" s="6">
        <f t="shared" si="157"/>
        <v>-37056</v>
      </c>
      <c r="H268" s="6">
        <f t="shared" si="157"/>
        <v>-26369</v>
      </c>
      <c r="I268" s="6">
        <f t="shared" si="157"/>
        <v>30489</v>
      </c>
      <c r="J268" s="13">
        <f t="shared" si="157"/>
        <v>212969</v>
      </c>
      <c r="K268" s="6">
        <f t="shared" si="157"/>
        <v>-6352</v>
      </c>
      <c r="L268" s="6">
        <f t="shared" si="157"/>
        <v>101384</v>
      </c>
      <c r="M268" s="6">
        <f t="shared" si="157"/>
        <v>-112631</v>
      </c>
      <c r="N268" s="6">
        <f t="shared" si="157"/>
        <v>-56660</v>
      </c>
      <c r="O268" s="13">
        <f t="shared" si="157"/>
        <v>176079</v>
      </c>
      <c r="P268" s="6">
        <f t="shared" si="157"/>
        <v>-11563</v>
      </c>
      <c r="Q268" s="13">
        <f t="shared" si="157"/>
        <v>-5279</v>
      </c>
      <c r="R268" s="6">
        <f t="shared" si="157"/>
        <v>1876</v>
      </c>
      <c r="S268" s="13"/>
      <c r="T268" s="104"/>
      <c r="U268" s="104"/>
    </row>
    <row r="269" spans="1:21" ht="12" hidden="1" outlineLevel="3">
      <c r="A269" s="15"/>
      <c r="B269" s="5" t="s">
        <v>554</v>
      </c>
      <c r="C269" s="28"/>
      <c r="D269" s="28"/>
      <c r="E269" s="13"/>
      <c r="F269" s="6"/>
      <c r="G269" s="6"/>
      <c r="H269" s="6">
        <f aca="true" t="shared" si="158" ref="H269:R269">I185-H185</f>
        <v>440786</v>
      </c>
      <c r="I269" s="6">
        <f t="shared" si="158"/>
        <v>411998</v>
      </c>
      <c r="J269" s="13">
        <f t="shared" si="158"/>
        <v>268357</v>
      </c>
      <c r="K269" s="6">
        <f t="shared" si="158"/>
        <v>268408</v>
      </c>
      <c r="L269" s="6">
        <f t="shared" si="158"/>
        <v>493729</v>
      </c>
      <c r="M269" s="6">
        <f t="shared" si="158"/>
        <v>-30216</v>
      </c>
      <c r="N269" s="6">
        <f t="shared" si="158"/>
        <v>245693</v>
      </c>
      <c r="O269" s="13">
        <f t="shared" si="158"/>
        <v>231096</v>
      </c>
      <c r="P269" s="6">
        <f t="shared" si="158"/>
        <v>172857</v>
      </c>
      <c r="Q269" s="13">
        <f t="shared" si="158"/>
        <v>335640</v>
      </c>
      <c r="R269" s="6">
        <f t="shared" si="158"/>
        <v>534364</v>
      </c>
      <c r="S269" s="13"/>
      <c r="T269" s="104"/>
      <c r="U269" s="104"/>
    </row>
    <row r="270" spans="1:21" ht="12" hidden="1" outlineLevel="3">
      <c r="A270" s="15"/>
      <c r="B270" s="5" t="s">
        <v>572</v>
      </c>
      <c r="C270" s="28"/>
      <c r="D270" s="28"/>
      <c r="E270" s="13"/>
      <c r="F270" s="6"/>
      <c r="G270" s="6"/>
      <c r="H270" s="6">
        <f>I186-H186</f>
        <v>220</v>
      </c>
      <c r="I270" s="6">
        <f>J186-I186</f>
        <v>66</v>
      </c>
      <c r="J270" s="13"/>
      <c r="K270" s="6"/>
      <c r="L270" s="6"/>
      <c r="M270" s="6"/>
      <c r="N270" s="6"/>
      <c r="O270" s="13"/>
      <c r="P270" s="6">
        <f>Q186-P186</f>
        <v>140</v>
      </c>
      <c r="Q270" s="13">
        <f>R186-Q186</f>
        <v>193</v>
      </c>
      <c r="R270" s="6">
        <f>S186-R186</f>
        <v>182</v>
      </c>
      <c r="S270" s="13"/>
      <c r="T270" s="104"/>
      <c r="U270" s="104"/>
    </row>
    <row r="271" spans="1:21" ht="12" hidden="1" outlineLevel="3">
      <c r="A271" s="15"/>
      <c r="B271" s="5" t="s">
        <v>558</v>
      </c>
      <c r="C271" s="28"/>
      <c r="D271" s="28"/>
      <c r="E271" s="13"/>
      <c r="F271" s="6">
        <f aca="true" t="shared" si="159" ref="F271:R271">G187-F187</f>
        <v>4415</v>
      </c>
      <c r="G271" s="6">
        <f t="shared" si="159"/>
        <v>4000</v>
      </c>
      <c r="H271" s="6">
        <f t="shared" si="159"/>
        <v>6900</v>
      </c>
      <c r="I271" s="6">
        <f t="shared" si="159"/>
        <v>6000</v>
      </c>
      <c r="J271" s="13">
        <f t="shared" si="159"/>
        <v>7800</v>
      </c>
      <c r="K271" s="6">
        <f t="shared" si="159"/>
        <v>6813</v>
      </c>
      <c r="L271" s="6">
        <f t="shared" si="159"/>
        <v>7676</v>
      </c>
      <c r="M271" s="6">
        <f t="shared" si="159"/>
        <v>8959</v>
      </c>
      <c r="N271" s="6">
        <f t="shared" si="159"/>
        <v>851</v>
      </c>
      <c r="O271" s="13">
        <f t="shared" si="159"/>
        <v>5006</v>
      </c>
      <c r="P271" s="6">
        <f t="shared" si="159"/>
        <v>9165</v>
      </c>
      <c r="Q271" s="13">
        <f t="shared" si="159"/>
        <v>8974</v>
      </c>
      <c r="R271" s="6">
        <f t="shared" si="159"/>
        <v>10070</v>
      </c>
      <c r="S271" s="13"/>
      <c r="T271" s="104"/>
      <c r="U271" s="104"/>
    </row>
    <row r="272" spans="1:21" ht="12" hidden="1" outlineLevel="3">
      <c r="A272" s="15"/>
      <c r="B272" s="5" t="s">
        <v>560</v>
      </c>
      <c r="C272" s="28"/>
      <c r="D272" s="28"/>
      <c r="E272" s="13">
        <f aca="true" t="shared" si="160" ref="E272:R272">F188-E188</f>
        <v>1193</v>
      </c>
      <c r="F272" s="6">
        <f t="shared" si="160"/>
        <v>-187</v>
      </c>
      <c r="G272" s="6">
        <f t="shared" si="160"/>
        <v>794</v>
      </c>
      <c r="H272" s="6">
        <f t="shared" si="160"/>
        <v>642</v>
      </c>
      <c r="I272" s="6">
        <f t="shared" si="160"/>
        <v>999</v>
      </c>
      <c r="J272" s="13">
        <f t="shared" si="160"/>
        <v>1</v>
      </c>
      <c r="K272" s="6">
        <f t="shared" si="160"/>
        <v>1877</v>
      </c>
      <c r="L272" s="6">
        <f t="shared" si="160"/>
        <v>1583</v>
      </c>
      <c r="M272" s="6">
        <f t="shared" si="160"/>
        <v>2668</v>
      </c>
      <c r="N272" s="6">
        <f t="shared" si="160"/>
        <v>-1443</v>
      </c>
      <c r="O272" s="13">
        <f t="shared" si="160"/>
        <v>2454</v>
      </c>
      <c r="P272" s="6">
        <f t="shared" si="160"/>
        <v>1163</v>
      </c>
      <c r="Q272" s="13">
        <f t="shared" si="160"/>
        <v>2164</v>
      </c>
      <c r="R272" s="6">
        <f t="shared" si="160"/>
        <v>2514</v>
      </c>
      <c r="S272" s="13"/>
      <c r="T272" s="104"/>
      <c r="U272" s="104"/>
    </row>
    <row r="273" spans="1:21" ht="12" hidden="1" outlineLevel="3">
      <c r="A273" s="15"/>
      <c r="B273" s="5" t="s">
        <v>561</v>
      </c>
      <c r="C273" s="28"/>
      <c r="D273" s="28"/>
      <c r="E273" s="13">
        <f aca="true" t="shared" si="161" ref="E273:R273">F189-E189</f>
        <v>16270</v>
      </c>
      <c r="F273" s="6">
        <f t="shared" si="161"/>
        <v>22591</v>
      </c>
      <c r="G273" s="6">
        <f t="shared" si="161"/>
        <v>9561</v>
      </c>
      <c r="H273" s="6">
        <f t="shared" si="161"/>
        <v>2231</v>
      </c>
      <c r="I273" s="6">
        <f t="shared" si="161"/>
        <v>-2834</v>
      </c>
      <c r="J273" s="13">
        <f t="shared" si="161"/>
        <v>-7994</v>
      </c>
      <c r="K273" s="6">
        <f t="shared" si="161"/>
        <v>-9425</v>
      </c>
      <c r="L273" s="6">
        <f t="shared" si="161"/>
        <v>6443</v>
      </c>
      <c r="M273" s="6">
        <f t="shared" si="161"/>
        <v>-51239</v>
      </c>
      <c r="N273" s="6">
        <f t="shared" si="161"/>
        <v>15052</v>
      </c>
      <c r="O273" s="13">
        <f t="shared" si="161"/>
        <v>21047</v>
      </c>
      <c r="P273" s="6">
        <f t="shared" si="161"/>
        <v>24506</v>
      </c>
      <c r="Q273" s="13">
        <f t="shared" si="161"/>
        <v>16811</v>
      </c>
      <c r="R273" s="6">
        <f t="shared" si="161"/>
        <v>20802</v>
      </c>
      <c r="S273" s="13"/>
      <c r="T273" s="104"/>
      <c r="U273" s="104"/>
    </row>
    <row r="274" spans="1:21" ht="12" hidden="1" outlineLevel="3">
      <c r="A274" s="15"/>
      <c r="B274" s="5" t="s">
        <v>573</v>
      </c>
      <c r="C274" s="28"/>
      <c r="D274" s="28"/>
      <c r="E274" s="13">
        <f aca="true" t="shared" si="162" ref="E274:R274">F190-E190</f>
        <v>5651</v>
      </c>
      <c r="F274" s="6">
        <f t="shared" si="162"/>
        <v>1526</v>
      </c>
      <c r="G274" s="6">
        <f t="shared" si="162"/>
        <v>11805</v>
      </c>
      <c r="H274" s="6">
        <f t="shared" si="162"/>
        <v>7063</v>
      </c>
      <c r="I274" s="6">
        <f t="shared" si="162"/>
        <v>8572</v>
      </c>
      <c r="J274" s="13">
        <f t="shared" si="162"/>
        <v>8974</v>
      </c>
      <c r="K274" s="6">
        <f t="shared" si="162"/>
        <v>16028</v>
      </c>
      <c r="L274" s="6">
        <f t="shared" si="162"/>
        <v>27955</v>
      </c>
      <c r="M274" s="6">
        <f t="shared" si="162"/>
        <v>36648</v>
      </c>
      <c r="N274" s="6">
        <f t="shared" si="162"/>
        <v>28710</v>
      </c>
      <c r="O274" s="13">
        <f t="shared" si="162"/>
        <v>36857</v>
      </c>
      <c r="P274" s="6">
        <f t="shared" si="162"/>
        <v>40718</v>
      </c>
      <c r="Q274" s="13">
        <f t="shared" si="162"/>
        <v>48203</v>
      </c>
      <c r="R274" s="6">
        <f t="shared" si="162"/>
        <v>24658</v>
      </c>
      <c r="S274" s="13"/>
      <c r="T274" s="104"/>
      <c r="U274" s="104"/>
    </row>
    <row r="275" spans="1:21" ht="12" hidden="1" outlineLevel="3">
      <c r="A275" s="15"/>
      <c r="B275" s="5" t="s">
        <v>564</v>
      </c>
      <c r="C275" s="28"/>
      <c r="D275" s="28"/>
      <c r="E275" s="13">
        <f aca="true" t="shared" si="163" ref="E275:R275">F191-E191</f>
        <v>25586</v>
      </c>
      <c r="F275" s="6">
        <f t="shared" si="163"/>
        <v>8448</v>
      </c>
      <c r="G275" s="6">
        <f t="shared" si="163"/>
        <v>13814</v>
      </c>
      <c r="H275" s="6"/>
      <c r="I275" s="6"/>
      <c r="J275" s="13"/>
      <c r="K275" s="6"/>
      <c r="L275" s="6">
        <f t="shared" si="163"/>
        <v>11446</v>
      </c>
      <c r="M275" s="6">
        <f t="shared" si="163"/>
        <v>-3231</v>
      </c>
      <c r="N275" s="6">
        <f t="shared" si="163"/>
        <v>14204</v>
      </c>
      <c r="O275" s="13">
        <f t="shared" si="163"/>
        <v>-12044</v>
      </c>
      <c r="P275" s="6">
        <f t="shared" si="163"/>
        <v>-8440</v>
      </c>
      <c r="Q275" s="13">
        <f t="shared" si="163"/>
        <v>-19780</v>
      </c>
      <c r="R275" s="6">
        <f t="shared" si="163"/>
        <v>-15722</v>
      </c>
      <c r="S275" s="13"/>
      <c r="T275" s="104"/>
      <c r="U275" s="104"/>
    </row>
    <row r="276" spans="1:21" ht="12" hidden="1" outlineLevel="3">
      <c r="A276" s="15"/>
      <c r="B276" s="5" t="s">
        <v>552</v>
      </c>
      <c r="C276" s="28"/>
      <c r="D276" s="28"/>
      <c r="E276" s="13">
        <f aca="true" t="shared" si="164" ref="E276:R276">F192-E192</f>
        <v>343930</v>
      </c>
      <c r="F276" s="6">
        <f t="shared" si="164"/>
        <v>396908</v>
      </c>
      <c r="G276" s="6">
        <f t="shared" si="164"/>
        <v>628489</v>
      </c>
      <c r="H276" s="6">
        <f t="shared" si="164"/>
        <v>582749</v>
      </c>
      <c r="I276" s="6">
        <f t="shared" si="164"/>
        <v>599432</v>
      </c>
      <c r="J276" s="13">
        <f t="shared" si="164"/>
        <v>631115</v>
      </c>
      <c r="K276" s="6">
        <f t="shared" si="164"/>
        <v>603965</v>
      </c>
      <c r="L276" s="6">
        <f t="shared" si="164"/>
        <v>655621</v>
      </c>
      <c r="M276" s="6">
        <f t="shared" si="164"/>
        <v>388873</v>
      </c>
      <c r="N276" s="6">
        <f t="shared" si="164"/>
        <v>12557</v>
      </c>
      <c r="O276" s="13">
        <f t="shared" si="164"/>
        <v>-351081</v>
      </c>
      <c r="P276" s="6">
        <f t="shared" si="164"/>
        <v>-76414</v>
      </c>
      <c r="Q276" s="13">
        <f t="shared" si="164"/>
        <v>-163350</v>
      </c>
      <c r="R276" s="6">
        <f t="shared" si="164"/>
        <v>-395621</v>
      </c>
      <c r="S276" s="13"/>
      <c r="T276" s="104"/>
      <c r="U276" s="104"/>
    </row>
    <row r="277" spans="1:21" ht="12" hidden="1" outlineLevel="3">
      <c r="A277" s="15"/>
      <c r="B277" s="5" t="s">
        <v>569</v>
      </c>
      <c r="C277" s="28"/>
      <c r="D277" s="28"/>
      <c r="E277" s="13">
        <f aca="true" t="shared" si="165" ref="E277:R277">F193-E193</f>
        <v>-9863</v>
      </c>
      <c r="F277" s="6">
        <f t="shared" si="165"/>
        <v>-1326</v>
      </c>
      <c r="G277" s="6">
        <f t="shared" si="165"/>
        <v>-1887</v>
      </c>
      <c r="H277" s="6">
        <f t="shared" si="165"/>
        <v>1977</v>
      </c>
      <c r="I277" s="6">
        <f t="shared" si="165"/>
        <v>5065</v>
      </c>
      <c r="J277" s="13">
        <f t="shared" si="165"/>
        <v>-1242</v>
      </c>
      <c r="K277" s="6">
        <f t="shared" si="165"/>
        <v>12097</v>
      </c>
      <c r="L277" s="6">
        <f t="shared" si="165"/>
        <v>32492</v>
      </c>
      <c r="M277" s="6">
        <f t="shared" si="165"/>
        <v>23176</v>
      </c>
      <c r="N277" s="6">
        <f t="shared" si="165"/>
        <v>42811</v>
      </c>
      <c r="O277" s="13">
        <f t="shared" si="165"/>
        <v>31800</v>
      </c>
      <c r="P277" s="6">
        <f t="shared" si="165"/>
        <v>23820</v>
      </c>
      <c r="Q277" s="13">
        <f t="shared" si="165"/>
        <v>13279</v>
      </c>
      <c r="R277" s="6">
        <f t="shared" si="165"/>
        <v>27818</v>
      </c>
      <c r="S277" s="13"/>
      <c r="T277" s="104"/>
      <c r="U277" s="104"/>
    </row>
    <row r="278" spans="1:21" ht="12" hidden="1" outlineLevel="3">
      <c r="A278" s="15"/>
      <c r="B278" s="5" t="s">
        <v>574</v>
      </c>
      <c r="C278" s="28"/>
      <c r="D278" s="28"/>
      <c r="E278" s="13">
        <f aca="true" t="shared" si="166" ref="E278:R278">F194-E194</f>
        <v>17740</v>
      </c>
      <c r="F278" s="6">
        <f t="shared" si="166"/>
        <v>23183</v>
      </c>
      <c r="G278" s="6">
        <f t="shared" si="166"/>
        <v>29413</v>
      </c>
      <c r="H278" s="6">
        <f t="shared" si="166"/>
        <v>23941</v>
      </c>
      <c r="I278" s="6">
        <f t="shared" si="166"/>
        <v>23756</v>
      </c>
      <c r="J278" s="13">
        <f t="shared" si="166"/>
        <v>17249</v>
      </c>
      <c r="K278" s="6">
        <f t="shared" si="166"/>
        <v>12615</v>
      </c>
      <c r="L278" s="6">
        <f t="shared" si="166"/>
        <v>47566</v>
      </c>
      <c r="M278" s="6">
        <f t="shared" si="166"/>
        <v>67622</v>
      </c>
      <c r="N278" s="6">
        <f t="shared" si="166"/>
        <v>44289</v>
      </c>
      <c r="O278" s="13">
        <f t="shared" si="166"/>
        <v>51746</v>
      </c>
      <c r="P278" s="6">
        <f t="shared" si="166"/>
        <v>49313</v>
      </c>
      <c r="Q278" s="13">
        <f t="shared" si="166"/>
        <v>54007</v>
      </c>
      <c r="R278" s="6">
        <f t="shared" si="166"/>
        <v>67342</v>
      </c>
      <c r="S278" s="13"/>
      <c r="T278" s="104"/>
      <c r="U278" s="104"/>
    </row>
    <row r="279" spans="1:21" ht="12" hidden="1" outlineLevel="3">
      <c r="A279" s="15"/>
      <c r="B279" s="5" t="s">
        <v>570</v>
      </c>
      <c r="C279" s="28"/>
      <c r="D279" s="28"/>
      <c r="E279" s="13">
        <f aca="true" t="shared" si="167" ref="E279:R279">F195-E195</f>
        <v>197798</v>
      </c>
      <c r="F279" s="6"/>
      <c r="G279" s="6"/>
      <c r="H279" s="6">
        <f t="shared" si="167"/>
        <v>181369</v>
      </c>
      <c r="I279" s="6">
        <f t="shared" si="167"/>
        <v>124655</v>
      </c>
      <c r="J279" s="13">
        <f t="shared" si="167"/>
        <v>358945</v>
      </c>
      <c r="K279" s="6">
        <f t="shared" si="167"/>
        <v>234900</v>
      </c>
      <c r="L279" s="6">
        <f t="shared" si="167"/>
        <v>360900</v>
      </c>
      <c r="M279" s="6">
        <f t="shared" si="167"/>
        <v>163211</v>
      </c>
      <c r="N279" s="6">
        <f t="shared" si="167"/>
        <v>183594</v>
      </c>
      <c r="O279" s="13">
        <f t="shared" si="167"/>
        <v>119039</v>
      </c>
      <c r="P279" s="6">
        <f t="shared" si="167"/>
        <v>315687</v>
      </c>
      <c r="Q279" s="13">
        <f t="shared" si="167"/>
        <v>127379</v>
      </c>
      <c r="R279" s="18">
        <f t="shared" si="167"/>
        <v>117943</v>
      </c>
      <c r="S279" s="13"/>
      <c r="T279" s="104"/>
      <c r="U279" s="104"/>
    </row>
    <row r="280" spans="1:21" ht="12" hidden="1" outlineLevel="2" collapsed="1">
      <c r="A280" s="19" t="s">
        <v>601</v>
      </c>
      <c r="B280" s="20"/>
      <c r="C280" s="22"/>
      <c r="D280" s="22"/>
      <c r="E280" s="46"/>
      <c r="F280" s="47"/>
      <c r="G280" s="47"/>
      <c r="H280" s="47"/>
      <c r="I280" s="47"/>
      <c r="J280" s="46"/>
      <c r="K280" s="47"/>
      <c r="L280" s="47"/>
      <c r="M280" s="47"/>
      <c r="N280" s="47"/>
      <c r="O280" s="46"/>
      <c r="P280" s="47"/>
      <c r="Q280" s="46"/>
      <c r="R280" s="47"/>
      <c r="S280" s="46"/>
      <c r="T280" s="79"/>
      <c r="U280" s="79"/>
    </row>
    <row r="281" spans="1:21" ht="12" hidden="1" outlineLevel="3">
      <c r="A281" s="74"/>
      <c r="B281" s="5" t="s">
        <v>622</v>
      </c>
      <c r="C281" s="28"/>
      <c r="D281" s="28"/>
      <c r="E281" s="13"/>
      <c r="F281" s="6"/>
      <c r="G281" s="6"/>
      <c r="H281" s="6"/>
      <c r="I281" s="6"/>
      <c r="J281" s="13"/>
      <c r="K281" s="6"/>
      <c r="L281" s="6"/>
      <c r="M281" s="6"/>
      <c r="N281" s="6"/>
      <c r="O281" s="13"/>
      <c r="P281" s="6"/>
      <c r="Q281" s="13"/>
      <c r="R281" s="6"/>
      <c r="S281" s="13"/>
      <c r="T281" s="104"/>
      <c r="U281" s="104"/>
    </row>
    <row r="282" spans="1:21" ht="12" hidden="1" outlineLevel="3">
      <c r="A282" s="15"/>
      <c r="B282" s="5" t="s">
        <v>546</v>
      </c>
      <c r="C282" s="28"/>
      <c r="D282" s="28"/>
      <c r="E282" s="13"/>
      <c r="F282" s="6"/>
      <c r="G282" s="6"/>
      <c r="H282" s="6"/>
      <c r="I282" s="6"/>
      <c r="J282" s="13"/>
      <c r="K282" s="6">
        <f aca="true" t="shared" si="168" ref="K282:R282">L198-K198</f>
        <v>-500</v>
      </c>
      <c r="L282" s="6">
        <f t="shared" si="168"/>
        <v>-1098</v>
      </c>
      <c r="M282" s="6">
        <f t="shared" si="168"/>
        <v>-564</v>
      </c>
      <c r="N282" s="6">
        <f t="shared" si="168"/>
        <v>-23838</v>
      </c>
      <c r="O282" s="13">
        <f t="shared" si="168"/>
        <v>38815</v>
      </c>
      <c r="P282" s="6">
        <f t="shared" si="168"/>
        <v>617</v>
      </c>
      <c r="Q282" s="13">
        <f t="shared" si="168"/>
        <v>5769</v>
      </c>
      <c r="R282" s="6">
        <f t="shared" si="168"/>
        <v>9221</v>
      </c>
      <c r="S282" s="13"/>
      <c r="T282" s="104"/>
      <c r="U282" s="104"/>
    </row>
    <row r="283" spans="1:21" ht="12" hidden="1" outlineLevel="3">
      <c r="A283" s="15"/>
      <c r="B283" s="5" t="s">
        <v>576</v>
      </c>
      <c r="C283" s="28"/>
      <c r="D283" s="28"/>
      <c r="E283" s="13"/>
      <c r="F283" s="6"/>
      <c r="G283" s="6"/>
      <c r="H283" s="6"/>
      <c r="I283" s="6"/>
      <c r="J283" s="13"/>
      <c r="K283" s="6"/>
      <c r="L283" s="6">
        <f>M199-L199</f>
        <v>900</v>
      </c>
      <c r="M283" s="6"/>
      <c r="N283" s="6"/>
      <c r="O283" s="13"/>
      <c r="P283" s="6"/>
      <c r="Q283" s="13"/>
      <c r="R283" s="6"/>
      <c r="S283" s="13"/>
      <c r="T283" s="104"/>
      <c r="U283" s="104"/>
    </row>
    <row r="284" spans="1:21" ht="12" hidden="1" outlineLevel="3">
      <c r="A284" s="15"/>
      <c r="B284" s="5" t="s">
        <v>547</v>
      </c>
      <c r="C284" s="28"/>
      <c r="D284" s="28"/>
      <c r="E284" s="13">
        <f aca="true" t="shared" si="169" ref="E284:R284">F200-E200</f>
        <v>-58937</v>
      </c>
      <c r="F284" s="6">
        <f t="shared" si="169"/>
        <v>-16456</v>
      </c>
      <c r="G284" s="6">
        <f t="shared" si="169"/>
        <v>15349</v>
      </c>
      <c r="H284" s="6">
        <f t="shared" si="169"/>
        <v>16240</v>
      </c>
      <c r="I284" s="6">
        <f t="shared" si="169"/>
        <v>-1914</v>
      </c>
      <c r="J284" s="13">
        <f t="shared" si="169"/>
        <v>64880</v>
      </c>
      <c r="K284" s="6">
        <f t="shared" si="169"/>
        <v>37876</v>
      </c>
      <c r="L284" s="6">
        <f t="shared" si="169"/>
        <v>51413</v>
      </c>
      <c r="M284" s="6">
        <f t="shared" si="169"/>
        <v>59892</v>
      </c>
      <c r="N284" s="6">
        <f t="shared" si="169"/>
        <v>16878</v>
      </c>
      <c r="O284" s="13">
        <f t="shared" si="169"/>
        <v>-7682</v>
      </c>
      <c r="P284" s="6">
        <f t="shared" si="169"/>
        <v>6229</v>
      </c>
      <c r="Q284" s="13">
        <f t="shared" si="169"/>
        <v>-686</v>
      </c>
      <c r="R284" s="6">
        <f t="shared" si="169"/>
        <v>12301</v>
      </c>
      <c r="S284" s="13"/>
      <c r="T284" s="104"/>
      <c r="U284" s="104"/>
    </row>
    <row r="285" spans="1:21" ht="12" hidden="1" outlineLevel="3">
      <c r="A285" s="15"/>
      <c r="B285" s="5" t="s">
        <v>549</v>
      </c>
      <c r="C285" s="28"/>
      <c r="D285" s="28"/>
      <c r="E285" s="13"/>
      <c r="F285" s="6"/>
      <c r="G285" s="6"/>
      <c r="H285" s="6"/>
      <c r="I285" s="6"/>
      <c r="J285" s="13"/>
      <c r="K285" s="6">
        <f aca="true" t="shared" si="170" ref="K285:R285">L201-K201</f>
        <v>-5600</v>
      </c>
      <c r="L285" s="6">
        <f t="shared" si="170"/>
        <v>-7100</v>
      </c>
      <c r="M285" s="6">
        <f t="shared" si="170"/>
        <v>-14863</v>
      </c>
      <c r="N285" s="6">
        <f t="shared" si="170"/>
        <v>-1778</v>
      </c>
      <c r="O285" s="13">
        <f t="shared" si="170"/>
        <v>-4621</v>
      </c>
      <c r="P285" s="6">
        <f t="shared" si="170"/>
        <v>-1480</v>
      </c>
      <c r="Q285" s="13">
        <f t="shared" si="170"/>
        <v>-9417</v>
      </c>
      <c r="R285" s="6">
        <f t="shared" si="170"/>
        <v>-2224</v>
      </c>
      <c r="S285" s="13"/>
      <c r="T285" s="104"/>
      <c r="U285" s="104"/>
    </row>
    <row r="286" spans="1:21" ht="12" hidden="1" outlineLevel="3">
      <c r="A286" s="15"/>
      <c r="B286" s="5" t="s">
        <v>579</v>
      </c>
      <c r="C286" s="28"/>
      <c r="D286" s="28"/>
      <c r="E286" s="13"/>
      <c r="F286" s="6"/>
      <c r="G286" s="6"/>
      <c r="H286" s="6"/>
      <c r="I286" s="6"/>
      <c r="J286" s="13"/>
      <c r="K286" s="6"/>
      <c r="L286" s="6"/>
      <c r="M286" s="6"/>
      <c r="N286" s="6"/>
      <c r="O286" s="13"/>
      <c r="P286" s="6"/>
      <c r="Q286" s="13"/>
      <c r="R286" s="6"/>
      <c r="S286" s="13"/>
      <c r="T286" s="104"/>
      <c r="U286" s="104"/>
    </row>
    <row r="287" spans="1:21" ht="12" hidden="1" outlineLevel="3">
      <c r="A287" s="15"/>
      <c r="B287" s="5" t="s">
        <v>559</v>
      </c>
      <c r="C287" s="28"/>
      <c r="D287" s="28"/>
      <c r="E287" s="13">
        <f aca="true" t="shared" si="171" ref="E287:R287">F203-E203</f>
        <v>-37316</v>
      </c>
      <c r="F287" s="6">
        <f t="shared" si="171"/>
        <v>620</v>
      </c>
      <c r="G287" s="6">
        <f t="shared" si="171"/>
        <v>-541</v>
      </c>
      <c r="H287" s="6">
        <f t="shared" si="171"/>
        <v>14221</v>
      </c>
      <c r="I287" s="6">
        <f t="shared" si="171"/>
        <v>13665</v>
      </c>
      <c r="J287" s="13">
        <f t="shared" si="171"/>
        <v>12386</v>
      </c>
      <c r="K287" s="6">
        <f t="shared" si="171"/>
        <v>11713</v>
      </c>
      <c r="L287" s="6">
        <f t="shared" si="171"/>
        <v>8707</v>
      </c>
      <c r="M287" s="6">
        <f t="shared" si="171"/>
        <v>9785</v>
      </c>
      <c r="N287" s="6">
        <f t="shared" si="171"/>
        <v>13640</v>
      </c>
      <c r="O287" s="13">
        <f t="shared" si="171"/>
        <v>9197</v>
      </c>
      <c r="P287" s="6">
        <f t="shared" si="171"/>
        <v>-66077</v>
      </c>
      <c r="Q287" s="13">
        <f t="shared" si="171"/>
        <v>-2003</v>
      </c>
      <c r="R287" s="6">
        <f t="shared" si="171"/>
        <v>-821</v>
      </c>
      <c r="S287" s="13"/>
      <c r="T287" s="104"/>
      <c r="U287" s="104"/>
    </row>
    <row r="288" spans="1:21" ht="12" hidden="1" outlineLevel="3">
      <c r="A288" s="15"/>
      <c r="B288" s="5" t="s">
        <v>620</v>
      </c>
      <c r="C288" s="28"/>
      <c r="D288" s="28"/>
      <c r="E288" s="13"/>
      <c r="F288" s="6"/>
      <c r="G288" s="6"/>
      <c r="H288" s="6"/>
      <c r="I288" s="6"/>
      <c r="J288" s="13"/>
      <c r="K288" s="6"/>
      <c r="L288" s="6"/>
      <c r="M288" s="6"/>
      <c r="N288" s="6"/>
      <c r="O288" s="13"/>
      <c r="P288" s="6"/>
      <c r="Q288" s="13"/>
      <c r="R288" s="6"/>
      <c r="S288" s="13"/>
      <c r="T288" s="104"/>
      <c r="U288" s="104"/>
    </row>
    <row r="289" spans="1:21" ht="12" hidden="1" outlineLevel="3">
      <c r="A289" s="15"/>
      <c r="B289" s="5" t="s">
        <v>556</v>
      </c>
      <c r="C289" s="28"/>
      <c r="D289" s="28"/>
      <c r="E289" s="13">
        <f aca="true" t="shared" si="172" ref="E289:R289">F205-E205</f>
        <v>-28059</v>
      </c>
      <c r="F289" s="6">
        <f t="shared" si="172"/>
        <v>-24888</v>
      </c>
      <c r="G289" s="6">
        <f t="shared" si="172"/>
        <v>-22267</v>
      </c>
      <c r="H289" s="6">
        <f t="shared" si="172"/>
        <v>-19568</v>
      </c>
      <c r="I289" s="6">
        <f t="shared" si="172"/>
        <v>-27754</v>
      </c>
      <c r="J289" s="13">
        <f t="shared" si="172"/>
        <v>-30454</v>
      </c>
      <c r="K289" s="6">
        <f t="shared" si="172"/>
        <v>-23807</v>
      </c>
      <c r="L289" s="6">
        <f t="shared" si="172"/>
        <v>-17458</v>
      </c>
      <c r="M289" s="6">
        <f t="shared" si="172"/>
        <v>-11480</v>
      </c>
      <c r="N289" s="6">
        <f t="shared" si="172"/>
        <v>-11863</v>
      </c>
      <c r="O289" s="13">
        <f t="shared" si="172"/>
        <v>-49351</v>
      </c>
      <c r="P289" s="6">
        <f t="shared" si="172"/>
        <v>-18511</v>
      </c>
      <c r="Q289" s="13">
        <f t="shared" si="172"/>
        <v>-8874</v>
      </c>
      <c r="R289" s="6">
        <f t="shared" si="172"/>
        <v>-10579</v>
      </c>
      <c r="S289" s="13"/>
      <c r="T289" s="104"/>
      <c r="U289" s="104"/>
    </row>
    <row r="290" spans="1:21" ht="12" hidden="1" outlineLevel="3">
      <c r="A290" s="15"/>
      <c r="B290" s="5" t="s">
        <v>557</v>
      </c>
      <c r="C290" s="28"/>
      <c r="D290" s="28"/>
      <c r="E290" s="13"/>
      <c r="F290" s="6"/>
      <c r="G290" s="6"/>
      <c r="H290" s="6"/>
      <c r="I290" s="6"/>
      <c r="J290" s="13">
        <f aca="true" t="shared" si="173" ref="J290:R290">K206-J206</f>
        <v>535</v>
      </c>
      <c r="K290" s="6">
        <f t="shared" si="173"/>
        <v>6825</v>
      </c>
      <c r="L290" s="6">
        <f t="shared" si="173"/>
        <v>3247</v>
      </c>
      <c r="M290" s="6">
        <f t="shared" si="173"/>
        <v>-1429</v>
      </c>
      <c r="N290" s="6">
        <f t="shared" si="173"/>
        <v>-4504</v>
      </c>
      <c r="O290" s="13">
        <f t="shared" si="173"/>
        <v>-12970</v>
      </c>
      <c r="P290" s="6">
        <f t="shared" si="173"/>
        <v>-1166</v>
      </c>
      <c r="Q290" s="13">
        <f t="shared" si="173"/>
        <v>-641</v>
      </c>
      <c r="R290" s="6">
        <f t="shared" si="173"/>
        <v>-647</v>
      </c>
      <c r="S290" s="13"/>
      <c r="T290" s="104"/>
      <c r="U290" s="104"/>
    </row>
    <row r="291" spans="1:21" ht="12" hidden="1" outlineLevel="3">
      <c r="A291" s="15"/>
      <c r="B291" s="5" t="s">
        <v>575</v>
      </c>
      <c r="C291" s="28"/>
      <c r="D291" s="28"/>
      <c r="E291" s="13"/>
      <c r="F291" s="6"/>
      <c r="G291" s="6"/>
      <c r="H291" s="6"/>
      <c r="I291" s="6"/>
      <c r="J291" s="13"/>
      <c r="K291" s="6"/>
      <c r="L291" s="6"/>
      <c r="M291" s="6"/>
      <c r="N291" s="6"/>
      <c r="O291" s="13"/>
      <c r="P291" s="6"/>
      <c r="Q291" s="13"/>
      <c r="R291" s="6"/>
      <c r="S291" s="13"/>
      <c r="T291" s="104"/>
      <c r="U291" s="104"/>
    </row>
    <row r="292" spans="1:21" ht="12" hidden="1" outlineLevel="3">
      <c r="A292" s="15"/>
      <c r="B292" s="5" t="s">
        <v>563</v>
      </c>
      <c r="C292" s="28"/>
      <c r="D292" s="28"/>
      <c r="E292" s="13"/>
      <c r="F292" s="6">
        <f aca="true" t="shared" si="174" ref="F292:R292">G208-F208</f>
        <v>375</v>
      </c>
      <c r="G292" s="6">
        <f t="shared" si="174"/>
        <v>275</v>
      </c>
      <c r="H292" s="6">
        <f t="shared" si="174"/>
        <v>300</v>
      </c>
      <c r="I292" s="6">
        <f t="shared" si="174"/>
        <v>813</v>
      </c>
      <c r="J292" s="13">
        <f t="shared" si="174"/>
        <v>6736</v>
      </c>
      <c r="K292" s="6">
        <f t="shared" si="174"/>
        <v>5384</v>
      </c>
      <c r="L292" s="6">
        <f t="shared" si="174"/>
        <v>2959</v>
      </c>
      <c r="M292" s="6">
        <f t="shared" si="174"/>
        <v>-9675</v>
      </c>
      <c r="N292" s="6">
        <f t="shared" si="174"/>
        <v>-2703</v>
      </c>
      <c r="O292" s="13">
        <f t="shared" si="174"/>
        <v>1797</v>
      </c>
      <c r="P292" s="6">
        <f t="shared" si="174"/>
        <v>10189</v>
      </c>
      <c r="Q292" s="13">
        <f t="shared" si="174"/>
        <v>1409</v>
      </c>
      <c r="R292" s="6">
        <f t="shared" si="174"/>
        <v>42345</v>
      </c>
      <c r="S292" s="13"/>
      <c r="T292" s="104"/>
      <c r="U292" s="104"/>
    </row>
    <row r="293" spans="1:21" ht="12" hidden="1" outlineLevel="3">
      <c r="A293" s="15"/>
      <c r="B293" s="5" t="s">
        <v>565</v>
      </c>
      <c r="C293" s="28"/>
      <c r="D293" s="28"/>
      <c r="E293" s="13"/>
      <c r="F293" s="6"/>
      <c r="G293" s="6"/>
      <c r="H293" s="6"/>
      <c r="I293" s="6">
        <f aca="true" t="shared" si="175" ref="I293:R293">J209-I209</f>
        <v>284</v>
      </c>
      <c r="J293" s="13">
        <f t="shared" si="175"/>
        <v>64</v>
      </c>
      <c r="K293" s="6">
        <f t="shared" si="175"/>
        <v>76</v>
      </c>
      <c r="L293" s="6">
        <f t="shared" si="175"/>
        <v>31</v>
      </c>
      <c r="M293" s="6">
        <f t="shared" si="175"/>
        <v>5254</v>
      </c>
      <c r="N293" s="6">
        <f t="shared" si="175"/>
        <v>-31354</v>
      </c>
      <c r="O293" s="13">
        <f t="shared" si="175"/>
        <v>0</v>
      </c>
      <c r="P293" s="6">
        <f t="shared" si="175"/>
        <v>36536</v>
      </c>
      <c r="Q293" s="13">
        <f t="shared" si="175"/>
        <v>34130</v>
      </c>
      <c r="R293" s="6">
        <f t="shared" si="175"/>
        <v>2768</v>
      </c>
      <c r="S293" s="13"/>
      <c r="T293" s="104"/>
      <c r="U293" s="104"/>
    </row>
    <row r="294" spans="1:21" ht="12" hidden="1" outlineLevel="3">
      <c r="A294" s="15"/>
      <c r="B294" s="5" t="s">
        <v>619</v>
      </c>
      <c r="C294" s="28"/>
      <c r="D294" s="28"/>
      <c r="E294" s="13"/>
      <c r="F294" s="6"/>
      <c r="G294" s="6"/>
      <c r="H294" s="6"/>
      <c r="I294" s="6"/>
      <c r="J294" s="13"/>
      <c r="K294" s="6"/>
      <c r="L294" s="6"/>
      <c r="M294" s="6"/>
      <c r="N294" s="6"/>
      <c r="O294" s="13"/>
      <c r="P294" s="6"/>
      <c r="Q294" s="13"/>
      <c r="R294" s="6"/>
      <c r="S294" s="13"/>
      <c r="T294" s="104"/>
      <c r="U294" s="104"/>
    </row>
    <row r="295" spans="1:21" ht="12" hidden="1" outlineLevel="3">
      <c r="A295" s="15"/>
      <c r="B295" s="5" t="s">
        <v>567</v>
      </c>
      <c r="C295" s="28"/>
      <c r="D295" s="28"/>
      <c r="E295" s="13"/>
      <c r="F295" s="6"/>
      <c r="G295" s="6"/>
      <c r="H295" s="6">
        <f aca="true" t="shared" si="176" ref="H295:R295">I211-H211</f>
        <v>1</v>
      </c>
      <c r="I295" s="6">
        <f t="shared" si="176"/>
        <v>-7604</v>
      </c>
      <c r="J295" s="13">
        <f t="shared" si="176"/>
        <v>3312</v>
      </c>
      <c r="K295" s="6">
        <f t="shared" si="176"/>
        <v>6567</v>
      </c>
      <c r="L295" s="6">
        <f t="shared" si="176"/>
        <v>8774</v>
      </c>
      <c r="M295" s="6">
        <f t="shared" si="176"/>
        <v>11641</v>
      </c>
      <c r="N295" s="6">
        <f t="shared" si="176"/>
        <v>10337</v>
      </c>
      <c r="O295" s="13">
        <f t="shared" si="176"/>
        <v>5094</v>
      </c>
      <c r="P295" s="6">
        <f t="shared" si="176"/>
        <v>2751</v>
      </c>
      <c r="Q295" s="13">
        <f t="shared" si="176"/>
        <v>2198</v>
      </c>
      <c r="R295" s="6">
        <f t="shared" si="176"/>
        <v>-13774</v>
      </c>
      <c r="S295" s="13"/>
      <c r="T295" s="104"/>
      <c r="U295" s="104"/>
    </row>
    <row r="296" spans="1:21" ht="12" hidden="1" outlineLevel="3">
      <c r="A296" s="15"/>
      <c r="B296" s="5" t="s">
        <v>566</v>
      </c>
      <c r="C296" s="28"/>
      <c r="D296" s="28"/>
      <c r="E296" s="13">
        <f aca="true" t="shared" si="177" ref="E296:R296">F212-E212</f>
        <v>-245</v>
      </c>
      <c r="F296" s="6">
        <f t="shared" si="177"/>
        <v>2994</v>
      </c>
      <c r="G296" s="6">
        <f t="shared" si="177"/>
        <v>-580</v>
      </c>
      <c r="H296" s="6">
        <f t="shared" si="177"/>
        <v>601</v>
      </c>
      <c r="I296" s="6">
        <f t="shared" si="177"/>
        <v>-1009</v>
      </c>
      <c r="J296" s="13">
        <f t="shared" si="177"/>
        <v>4683</v>
      </c>
      <c r="K296" s="6">
        <f t="shared" si="177"/>
        <v>4587</v>
      </c>
      <c r="L296" s="6">
        <f t="shared" si="177"/>
        <v>15066</v>
      </c>
      <c r="M296" s="6">
        <f t="shared" si="177"/>
        <v>1933</v>
      </c>
      <c r="N296" s="6">
        <f t="shared" si="177"/>
        <v>11622</v>
      </c>
      <c r="O296" s="13">
        <f t="shared" si="177"/>
        <v>570</v>
      </c>
      <c r="P296" s="6">
        <f t="shared" si="177"/>
        <v>2809</v>
      </c>
      <c r="Q296" s="13">
        <f t="shared" si="177"/>
        <v>5830</v>
      </c>
      <c r="R296" s="6">
        <f t="shared" si="177"/>
        <v>5223</v>
      </c>
      <c r="S296" s="13"/>
      <c r="T296" s="104"/>
      <c r="U296" s="104"/>
    </row>
    <row r="297" spans="1:21" ht="12" hidden="1" outlineLevel="2" collapsed="1">
      <c r="A297" s="19" t="s">
        <v>602</v>
      </c>
      <c r="B297" s="20"/>
      <c r="C297" s="22"/>
      <c r="D297" s="22"/>
      <c r="E297" s="46"/>
      <c r="F297" s="47"/>
      <c r="G297" s="47"/>
      <c r="H297" s="47"/>
      <c r="I297" s="47"/>
      <c r="J297" s="46"/>
      <c r="K297" s="47"/>
      <c r="L297" s="47"/>
      <c r="M297" s="47"/>
      <c r="N297" s="47"/>
      <c r="O297" s="46"/>
      <c r="P297" s="47"/>
      <c r="Q297" s="46"/>
      <c r="R297" s="47"/>
      <c r="S297" s="46"/>
      <c r="T297" s="79"/>
      <c r="U297" s="79"/>
    </row>
    <row r="298" spans="1:21" ht="12" hidden="1" outlineLevel="3">
      <c r="A298" s="74"/>
      <c r="B298" s="5" t="s">
        <v>577</v>
      </c>
      <c r="C298" s="28"/>
      <c r="D298" s="28"/>
      <c r="E298" s="13"/>
      <c r="F298" s="6"/>
      <c r="G298" s="6"/>
      <c r="H298" s="6"/>
      <c r="I298" s="6"/>
      <c r="J298" s="13"/>
      <c r="K298" s="6"/>
      <c r="L298" s="6"/>
      <c r="M298" s="6">
        <f aca="true" t="shared" si="178" ref="M298:R298">N214-M214</f>
        <v>5689</v>
      </c>
      <c r="N298" s="6">
        <f t="shared" si="178"/>
        <v>63591</v>
      </c>
      <c r="O298" s="13">
        <f t="shared" si="178"/>
        <v>8040</v>
      </c>
      <c r="P298" s="6">
        <f t="shared" si="178"/>
        <v>59683</v>
      </c>
      <c r="Q298" s="13">
        <f t="shared" si="178"/>
        <v>37775</v>
      </c>
      <c r="R298" s="6">
        <f t="shared" si="178"/>
        <v>-272842</v>
      </c>
      <c r="S298" s="13"/>
      <c r="T298" s="104"/>
      <c r="U298" s="104"/>
    </row>
    <row r="299" spans="1:21" ht="12" hidden="1" outlineLevel="1" collapsed="1">
      <c r="A299" s="19" t="s">
        <v>607</v>
      </c>
      <c r="B299" s="20"/>
      <c r="C299" s="22"/>
      <c r="D299" s="22"/>
      <c r="E299" s="46"/>
      <c r="F299" s="47"/>
      <c r="G299" s="47"/>
      <c r="H299" s="47"/>
      <c r="I299" s="47"/>
      <c r="J299" s="46"/>
      <c r="K299" s="47"/>
      <c r="L299" s="47"/>
      <c r="M299" s="47"/>
      <c r="N299" s="47"/>
      <c r="O299" s="46"/>
      <c r="P299" s="47"/>
      <c r="Q299" s="46"/>
      <c r="R299" s="47"/>
      <c r="S299" s="46"/>
      <c r="T299" s="79"/>
      <c r="U299" s="79"/>
    </row>
    <row r="300" spans="1:21" ht="12" hidden="1" outlineLevel="2" collapsed="1">
      <c r="A300" s="19" t="s">
        <v>585</v>
      </c>
      <c r="B300" s="20"/>
      <c r="C300" s="22"/>
      <c r="D300" s="22"/>
      <c r="E300" s="46"/>
      <c r="F300" s="47"/>
      <c r="G300" s="47"/>
      <c r="H300" s="47"/>
      <c r="I300" s="47"/>
      <c r="J300" s="46"/>
      <c r="K300" s="47"/>
      <c r="L300" s="47"/>
      <c r="M300" s="47"/>
      <c r="N300" s="47"/>
      <c r="O300" s="46"/>
      <c r="P300" s="47"/>
      <c r="Q300" s="46"/>
      <c r="R300" s="47"/>
      <c r="S300" s="46"/>
      <c r="T300" s="79"/>
      <c r="U300" s="79"/>
    </row>
    <row r="301" spans="1:21" ht="12" hidden="1" outlineLevel="3">
      <c r="A301" s="15"/>
      <c r="B301" s="5" t="s">
        <v>562</v>
      </c>
      <c r="C301" s="28"/>
      <c r="D301" s="28"/>
      <c r="E301" s="30">
        <f aca="true" t="shared" si="179" ref="E301:R301">E259/E6*1000</f>
        <v>1.5342057782710874</v>
      </c>
      <c r="F301" s="32">
        <f t="shared" si="179"/>
        <v>2.4105635420061424</v>
      </c>
      <c r="G301" s="32">
        <f t="shared" si="179"/>
        <v>2.0452301938082553</v>
      </c>
      <c r="H301" s="32">
        <f t="shared" si="179"/>
        <v>0.9213269725600607</v>
      </c>
      <c r="I301" s="32">
        <f t="shared" si="179"/>
        <v>2.478946151296402</v>
      </c>
      <c r="J301" s="30">
        <f t="shared" si="179"/>
        <v>2.7147939749985337</v>
      </c>
      <c r="K301" s="32">
        <f t="shared" si="179"/>
        <v>0.9828818877147397</v>
      </c>
      <c r="L301" s="32">
        <f t="shared" si="179"/>
        <v>3.670537091463656</v>
      </c>
      <c r="M301" s="32">
        <f t="shared" si="179"/>
        <v>3.5120126098262783</v>
      </c>
      <c r="N301" s="32">
        <f t="shared" si="179"/>
        <v>1.4311942417112093</v>
      </c>
      <c r="O301" s="30">
        <f t="shared" si="179"/>
        <v>3.472118577386574</v>
      </c>
      <c r="P301" s="32">
        <f t="shared" si="179"/>
        <v>4.7286778168955435</v>
      </c>
      <c r="Q301" s="30">
        <f t="shared" si="179"/>
        <v>6.168084403162133</v>
      </c>
      <c r="R301" s="32">
        <f t="shared" si="179"/>
        <v>7.068739898673192</v>
      </c>
      <c r="S301" s="30"/>
      <c r="T301" s="121"/>
      <c r="U301" s="121"/>
    </row>
    <row r="302" spans="1:21" ht="12" hidden="1" outlineLevel="3">
      <c r="A302" s="15"/>
      <c r="B302" s="5" t="s">
        <v>545</v>
      </c>
      <c r="C302" s="28"/>
      <c r="D302" s="28"/>
      <c r="E302" s="30">
        <f aca="true" t="shared" si="180" ref="E302:R302">E260/E7*1000</f>
        <v>-3.459781806675108</v>
      </c>
      <c r="F302" s="32">
        <f t="shared" si="180"/>
        <v>-1.456727751603901</v>
      </c>
      <c r="G302" s="32">
        <f t="shared" si="180"/>
        <v>0.32425695156757334</v>
      </c>
      <c r="H302" s="32">
        <f t="shared" si="180"/>
        <v>0.9859167442074254</v>
      </c>
      <c r="I302" s="32">
        <f t="shared" si="180"/>
        <v>1.0171769688818872</v>
      </c>
      <c r="J302" s="30">
        <f t="shared" si="180"/>
        <v>2.8347137217720486</v>
      </c>
      <c r="K302" s="32">
        <f t="shared" si="180"/>
        <v>3.014636895510029</v>
      </c>
      <c r="L302" s="32">
        <f t="shared" si="180"/>
        <v>3.7117363882056593</v>
      </c>
      <c r="M302" s="32">
        <f t="shared" si="180"/>
        <v>3.5255903655300442</v>
      </c>
      <c r="N302" s="32">
        <f t="shared" si="180"/>
        <v>4.0722286079895245</v>
      </c>
      <c r="O302" s="30">
        <f t="shared" si="180"/>
        <v>10.12591900021264</v>
      </c>
      <c r="P302" s="32">
        <f t="shared" si="180"/>
        <v>5.705595276965821</v>
      </c>
      <c r="Q302" s="30">
        <f t="shared" si="180"/>
        <v>2.6136450695593</v>
      </c>
      <c r="R302" s="32">
        <f t="shared" si="180"/>
        <v>0.9429616180128336</v>
      </c>
      <c r="S302" s="30"/>
      <c r="T302" s="121"/>
      <c r="U302" s="121"/>
    </row>
    <row r="303" spans="1:21" ht="12" hidden="1" outlineLevel="3">
      <c r="A303" s="15"/>
      <c r="B303" s="5" t="s">
        <v>555</v>
      </c>
      <c r="C303" s="28"/>
      <c r="D303" s="28"/>
      <c r="E303" s="30">
        <f aca="true" t="shared" si="181" ref="E303:R303">E261/E8*1000</f>
        <v>5.503282418316083</v>
      </c>
      <c r="F303" s="32">
        <f t="shared" si="181"/>
        <v>6.451159703476028</v>
      </c>
      <c r="G303" s="32">
        <f t="shared" si="181"/>
        <v>9.07107899067238</v>
      </c>
      <c r="H303" s="32">
        <f t="shared" si="181"/>
        <v>15.381668127925138</v>
      </c>
      <c r="I303" s="32">
        <f t="shared" si="181"/>
        <v>19.98995025788405</v>
      </c>
      <c r="J303" s="30">
        <f t="shared" si="181"/>
        <v>16.151099542830448</v>
      </c>
      <c r="K303" s="32">
        <f t="shared" si="181"/>
        <v>10.30774490027583</v>
      </c>
      <c r="L303" s="32">
        <f t="shared" si="181"/>
        <v>9.246369515747082</v>
      </c>
      <c r="M303" s="32">
        <f t="shared" si="181"/>
        <v>-0.8248138467366639</v>
      </c>
      <c r="N303" s="32">
        <f t="shared" si="181"/>
        <v>3.3468235294117643</v>
      </c>
      <c r="O303" s="30">
        <f t="shared" si="181"/>
        <v>50.385545858977245</v>
      </c>
      <c r="P303" s="32">
        <f t="shared" si="181"/>
        <v>5.772995953681776</v>
      </c>
      <c r="Q303" s="30">
        <f t="shared" si="181"/>
        <v>-2.727343386569313</v>
      </c>
      <c r="R303" s="32">
        <f t="shared" si="181"/>
        <v>-12.403594963724682</v>
      </c>
      <c r="S303" s="30"/>
      <c r="T303" s="121"/>
      <c r="U303" s="121"/>
    </row>
    <row r="304" spans="1:21" ht="12" hidden="1" outlineLevel="3">
      <c r="A304" s="15"/>
      <c r="B304" s="5" t="s">
        <v>548</v>
      </c>
      <c r="C304" s="28"/>
      <c r="D304" s="28"/>
      <c r="E304" s="30">
        <f aca="true" t="shared" si="182" ref="E304:R304">E262/E9*1000</f>
        <v>-0.13714770301049528</v>
      </c>
      <c r="F304" s="32">
        <f t="shared" si="182"/>
        <v>1.514054780405039</v>
      </c>
      <c r="G304" s="32">
        <f t="shared" si="182"/>
        <v>-0.24309127155176427</v>
      </c>
      <c r="H304" s="32">
        <f t="shared" si="182"/>
        <v>1.07494984217537</v>
      </c>
      <c r="I304" s="32">
        <f t="shared" si="182"/>
        <v>-0.6682550151547713</v>
      </c>
      <c r="J304" s="30">
        <f t="shared" si="182"/>
        <v>0.4521930995739554</v>
      </c>
      <c r="K304" s="32">
        <f t="shared" si="182"/>
        <v>1.4822774340626066</v>
      </c>
      <c r="L304" s="32">
        <f t="shared" si="182"/>
        <v>3.7366781933232533</v>
      </c>
      <c r="M304" s="32">
        <f t="shared" si="182"/>
        <v>3.9415310043790934</v>
      </c>
      <c r="N304" s="32">
        <f t="shared" si="182"/>
        <v>1.77158428878348</v>
      </c>
      <c r="O304" s="30">
        <f t="shared" si="182"/>
        <v>2.909331472267852</v>
      </c>
      <c r="P304" s="32">
        <f t="shared" si="182"/>
        <v>2.3072933488807377</v>
      </c>
      <c r="Q304" s="30">
        <f t="shared" si="182"/>
        <v>2.841135120838288</v>
      </c>
      <c r="R304" s="32">
        <f t="shared" si="182"/>
        <v>4.043102629694493</v>
      </c>
      <c r="S304" s="30"/>
      <c r="T304" s="121"/>
      <c r="U304" s="121"/>
    </row>
    <row r="305" spans="1:21" ht="12" hidden="1" outlineLevel="3">
      <c r="A305" s="15"/>
      <c r="B305" s="5" t="s">
        <v>568</v>
      </c>
      <c r="C305" s="28"/>
      <c r="D305" s="28"/>
      <c r="E305" s="30">
        <f aca="true" t="shared" si="183" ref="E305:R305">E263/E10*1000</f>
        <v>0.6563144059271727</v>
      </c>
      <c r="F305" s="32">
        <f t="shared" si="183"/>
        <v>1.4481438840867267</v>
      </c>
      <c r="G305" s="32">
        <f t="shared" si="183"/>
        <v>0.9826943766589584</v>
      </c>
      <c r="H305" s="32">
        <f t="shared" si="183"/>
        <v>0.6378816413591624</v>
      </c>
      <c r="I305" s="32">
        <f t="shared" si="183"/>
        <v>0.2572929031605454</v>
      </c>
      <c r="J305" s="30">
        <f t="shared" si="183"/>
        <v>1.0514433858081114</v>
      </c>
      <c r="K305" s="32">
        <f t="shared" si="183"/>
        <v>1.5006906944618863</v>
      </c>
      <c r="L305" s="32">
        <f t="shared" si="183"/>
        <v>2.0786608943983795</v>
      </c>
      <c r="M305" s="32">
        <f t="shared" si="183"/>
        <v>1.8073821183122145</v>
      </c>
      <c r="N305" s="32">
        <f t="shared" si="183"/>
        <v>2.315860461850353</v>
      </c>
      <c r="O305" s="30">
        <f t="shared" si="183"/>
        <v>2.2431400073288863</v>
      </c>
      <c r="P305" s="32">
        <f t="shared" si="183"/>
        <v>2.8035769698151314</v>
      </c>
      <c r="Q305" s="30">
        <f t="shared" si="183"/>
        <v>2.3240843305839167</v>
      </c>
      <c r="R305" s="32">
        <f t="shared" si="183"/>
        <v>2.2851934720972737</v>
      </c>
      <c r="S305" s="30"/>
      <c r="T305" s="121"/>
      <c r="U305" s="121"/>
    </row>
    <row r="306" spans="1:21" ht="12" hidden="1" outlineLevel="3">
      <c r="A306" s="15"/>
      <c r="B306" s="5" t="s">
        <v>553</v>
      </c>
      <c r="C306" s="28"/>
      <c r="D306" s="28"/>
      <c r="E306" s="30"/>
      <c r="F306" s="32"/>
      <c r="G306" s="32"/>
      <c r="H306" s="32"/>
      <c r="I306" s="32"/>
      <c r="J306" s="30">
        <f aca="true" t="shared" si="184" ref="J306:R306">J264/J11*1000</f>
        <v>-1.8011443478687528</v>
      </c>
      <c r="K306" s="32">
        <f t="shared" si="184"/>
        <v>2.215733176381613</v>
      </c>
      <c r="L306" s="32">
        <f t="shared" si="184"/>
        <v>0.3755200815648472</v>
      </c>
      <c r="M306" s="32">
        <f t="shared" si="184"/>
        <v>0.99482418330787</v>
      </c>
      <c r="N306" s="32">
        <f t="shared" si="184"/>
        <v>0.4868792187039545</v>
      </c>
      <c r="O306" s="30">
        <f t="shared" si="184"/>
        <v>1.6391540246964018</v>
      </c>
      <c r="P306" s="32">
        <f t="shared" si="184"/>
        <v>1.054224712874975</v>
      </c>
      <c r="Q306" s="30">
        <f t="shared" si="184"/>
        <v>2.2263097270103547</v>
      </c>
      <c r="R306" s="32">
        <f t="shared" si="184"/>
        <v>1.0434314164761034</v>
      </c>
      <c r="S306" s="30"/>
      <c r="T306" s="121"/>
      <c r="U306" s="121"/>
    </row>
    <row r="307" spans="1:21" ht="12" hidden="1" outlineLevel="3">
      <c r="A307" s="15"/>
      <c r="B307" s="5" t="s">
        <v>580</v>
      </c>
      <c r="C307" s="28"/>
      <c r="D307" s="28"/>
      <c r="E307" s="30">
        <f>E265/E12*1000</f>
        <v>-0.8342271307293173</v>
      </c>
      <c r="F307" s="32">
        <f>F265/F12*1000</f>
        <v>0.6162811024715188</v>
      </c>
      <c r="G307" s="32">
        <f>G265/G12*1000</f>
        <v>0.360115098549667</v>
      </c>
      <c r="H307" s="32">
        <f>H265/H12*1000</f>
        <v>-0.07428212523207864</v>
      </c>
      <c r="I307" s="32">
        <f>I265/I12*1000</f>
        <v>-0.6523556272112798</v>
      </c>
      <c r="J307" s="30">
        <f aca="true" t="shared" si="185" ref="J307:R307">J265/J12*1000</f>
        <v>0.014169551152134204</v>
      </c>
      <c r="K307" s="32">
        <f t="shared" si="185"/>
        <v>-0.402726922215903</v>
      </c>
      <c r="L307" s="32">
        <f t="shared" si="185"/>
        <v>-0.006730251262146858</v>
      </c>
      <c r="M307" s="32">
        <f t="shared" si="185"/>
        <v>-0.8449991210544738</v>
      </c>
      <c r="N307" s="32">
        <f t="shared" si="185"/>
        <v>-0.6707368261468</v>
      </c>
      <c r="O307" s="30">
        <f t="shared" si="185"/>
        <v>0.831602971541482</v>
      </c>
      <c r="P307" s="32">
        <f t="shared" si="185"/>
        <v>2.57864059960562</v>
      </c>
      <c r="Q307" s="30">
        <f t="shared" si="185"/>
        <v>3.568610657069337</v>
      </c>
      <c r="R307" s="32">
        <f t="shared" si="185"/>
        <v>5.6698181925118085</v>
      </c>
      <c r="S307" s="30"/>
      <c r="T307" s="121"/>
      <c r="U307" s="121"/>
    </row>
    <row r="308" spans="1:21" ht="12" hidden="1" outlineLevel="3">
      <c r="A308" s="15"/>
      <c r="B308" s="5" t="s">
        <v>551</v>
      </c>
      <c r="C308" s="28"/>
      <c r="D308" s="28"/>
      <c r="E308" s="30"/>
      <c r="F308" s="32"/>
      <c r="G308" s="32"/>
      <c r="H308" s="32"/>
      <c r="I308" s="32"/>
      <c r="J308" s="30"/>
      <c r="K308" s="32">
        <f aca="true" t="shared" si="186" ref="K308:R311">K266/K13*1000</f>
        <v>0.3235902990864237</v>
      </c>
      <c r="L308" s="32">
        <f t="shared" si="186"/>
        <v>1.6828175378231145</v>
      </c>
      <c r="M308" s="32">
        <f t="shared" si="186"/>
        <v>2.0626398669138033</v>
      </c>
      <c r="N308" s="32">
        <f t="shared" si="186"/>
        <v>2.242726325401171</v>
      </c>
      <c r="O308" s="30">
        <f t="shared" si="186"/>
        <v>0.1081810910775102</v>
      </c>
      <c r="P308" s="32">
        <f t="shared" si="186"/>
        <v>1.7094133270865794</v>
      </c>
      <c r="Q308" s="30">
        <f t="shared" si="186"/>
        <v>-10.158469352876201</v>
      </c>
      <c r="R308" s="32">
        <f t="shared" si="186"/>
        <v>-0.6673893478766297</v>
      </c>
      <c r="S308" s="30"/>
      <c r="T308" s="121"/>
      <c r="U308" s="121"/>
    </row>
    <row r="309" spans="1:21" ht="12" hidden="1" outlineLevel="3">
      <c r="A309" s="15"/>
      <c r="B309" s="5" t="s">
        <v>571</v>
      </c>
      <c r="C309" s="28"/>
      <c r="D309" s="28"/>
      <c r="E309" s="30">
        <f aca="true" t="shared" si="187" ref="E309:J310">E267/E14*1000</f>
        <v>5.565330820035191</v>
      </c>
      <c r="F309" s="32">
        <f t="shared" si="187"/>
        <v>3.62082290788076</v>
      </c>
      <c r="G309" s="32">
        <f t="shared" si="187"/>
        <v>1.2946000174474397</v>
      </c>
      <c r="H309" s="32">
        <f t="shared" si="187"/>
        <v>-0.14212867151290773</v>
      </c>
      <c r="I309" s="32">
        <f t="shared" si="187"/>
        <v>1.5693292494063393</v>
      </c>
      <c r="J309" s="30">
        <f t="shared" si="187"/>
        <v>10.702473286395051</v>
      </c>
      <c r="K309" s="32">
        <f t="shared" si="186"/>
        <v>-45.94335942058948</v>
      </c>
      <c r="L309" s="32">
        <f t="shared" si="186"/>
        <v>76.12002392157882</v>
      </c>
      <c r="M309" s="32">
        <f t="shared" si="186"/>
        <v>3.040014708726015</v>
      </c>
      <c r="N309" s="32">
        <f t="shared" si="186"/>
        <v>-8.385310989203678</v>
      </c>
      <c r="O309" s="30">
        <f t="shared" si="186"/>
        <v>-1.7567610112394925</v>
      </c>
      <c r="P309" s="32">
        <f t="shared" si="186"/>
        <v>-0.5840754650622386</v>
      </c>
      <c r="Q309" s="30">
        <f t="shared" si="186"/>
        <v>1.5301572400844872</v>
      </c>
      <c r="R309" s="32">
        <f t="shared" si="186"/>
        <v>4.032846885418058</v>
      </c>
      <c r="S309" s="30"/>
      <c r="T309" s="121"/>
      <c r="U309" s="121"/>
    </row>
    <row r="310" spans="1:21" ht="12" hidden="1" outlineLevel="3">
      <c r="A310" s="15"/>
      <c r="B310" s="5" t="s">
        <v>550</v>
      </c>
      <c r="C310" s="28"/>
      <c r="D310" s="28"/>
      <c r="E310" s="30">
        <f t="shared" si="187"/>
        <v>7.2284659562443005</v>
      </c>
      <c r="F310" s="32">
        <f t="shared" si="187"/>
        <v>34.186125329819085</v>
      </c>
      <c r="G310" s="32">
        <f t="shared" si="187"/>
        <v>-9.50226453200783</v>
      </c>
      <c r="H310" s="32">
        <f t="shared" si="187"/>
        <v>-6.65179856369181</v>
      </c>
      <c r="I310" s="32">
        <f t="shared" si="187"/>
        <v>7.567666314788013</v>
      </c>
      <c r="J310" s="30">
        <f t="shared" si="187"/>
        <v>51.79620358822396</v>
      </c>
      <c r="K310" s="32">
        <f t="shared" si="186"/>
        <v>-1.5094497447337978</v>
      </c>
      <c r="L310" s="32">
        <f t="shared" si="186"/>
        <v>23.50919159675791</v>
      </c>
      <c r="M310" s="32">
        <f t="shared" si="186"/>
        <v>-25.590190249094874</v>
      </c>
      <c r="N310" s="32">
        <f t="shared" si="186"/>
        <v>-12.732498432594836</v>
      </c>
      <c r="O310" s="30">
        <f t="shared" si="186"/>
        <v>39.41019558830705</v>
      </c>
      <c r="P310" s="32">
        <f t="shared" si="186"/>
        <v>-2.5809253922167343</v>
      </c>
      <c r="Q310" s="30">
        <f t="shared" si="186"/>
        <v>-1.1519392359144933</v>
      </c>
      <c r="R310" s="32">
        <f t="shared" si="186"/>
        <v>0.4086178284140553</v>
      </c>
      <c r="S310" s="30"/>
      <c r="T310" s="121"/>
      <c r="U310" s="121"/>
    </row>
    <row r="311" spans="1:21" ht="12" hidden="1" outlineLevel="3">
      <c r="A311" s="15"/>
      <c r="B311" s="5" t="s">
        <v>554</v>
      </c>
      <c r="C311" s="28"/>
      <c r="D311" s="28"/>
      <c r="E311" s="30"/>
      <c r="F311" s="32"/>
      <c r="G311" s="32"/>
      <c r="H311" s="32">
        <f>H269/H16*1000</f>
        <v>7.71542265002869</v>
      </c>
      <c r="I311" s="32">
        <f>I269/I16*1000</f>
        <v>7.165693553801228</v>
      </c>
      <c r="J311" s="30">
        <f>J269/J16*1000</f>
        <v>4.636857802226819</v>
      </c>
      <c r="K311" s="32">
        <f t="shared" si="186"/>
        <v>4.62260627518354</v>
      </c>
      <c r="L311" s="32">
        <f t="shared" si="186"/>
        <v>8.479856602832</v>
      </c>
      <c r="M311" s="32">
        <f t="shared" si="186"/>
        <v>-0.5151665625939053</v>
      </c>
      <c r="N311" s="32">
        <f t="shared" si="186"/>
        <v>4.164246775447281</v>
      </c>
      <c r="O311" s="30">
        <f t="shared" si="186"/>
        <v>3.9042987275769887</v>
      </c>
      <c r="P311" s="32">
        <f t="shared" si="186"/>
        <v>2.9117813973255817</v>
      </c>
      <c r="Q311" s="30">
        <f t="shared" si="186"/>
        <v>5.6510561711851794</v>
      </c>
      <c r="R311" s="32">
        <f t="shared" si="186"/>
        <v>8.953036234577779</v>
      </c>
      <c r="S311" s="30"/>
      <c r="T311" s="121"/>
      <c r="U311" s="121"/>
    </row>
    <row r="312" spans="1:21" ht="12" hidden="1" outlineLevel="3">
      <c r="A312" s="15"/>
      <c r="B312" s="5" t="s">
        <v>572</v>
      </c>
      <c r="C312" s="28"/>
      <c r="D312" s="28"/>
      <c r="E312" s="30"/>
      <c r="F312" s="32"/>
      <c r="G312" s="32"/>
      <c r="H312" s="32">
        <f aca="true" t="shared" si="188" ref="H312:I316">H270/H17*1000</f>
        <v>6.496766382187047</v>
      </c>
      <c r="I312" s="32">
        <f t="shared" si="188"/>
        <v>1.9245349040648512</v>
      </c>
      <c r="J312" s="30"/>
      <c r="K312" s="32"/>
      <c r="L312" s="32"/>
      <c r="M312" s="32"/>
      <c r="N312" s="32"/>
      <c r="O312" s="30"/>
      <c r="P312" s="32">
        <f aca="true" t="shared" si="189" ref="P312:R321">P270/P17*1000</f>
        <v>3.8725381721619825</v>
      </c>
      <c r="Q312" s="30">
        <f t="shared" si="189"/>
        <v>5.291295407813571</v>
      </c>
      <c r="R312" s="32">
        <f t="shared" si="189"/>
        <v>4.940550518486346</v>
      </c>
      <c r="S312" s="30"/>
      <c r="T312" s="121"/>
      <c r="U312" s="121"/>
    </row>
    <row r="313" spans="1:21" ht="12" hidden="1" outlineLevel="3">
      <c r="A313" s="15"/>
      <c r="B313" s="5" t="s">
        <v>558</v>
      </c>
      <c r="C313" s="28"/>
      <c r="D313" s="28"/>
      <c r="E313" s="30">
        <f aca="true" t="shared" si="190" ref="E313:G320">E271/E18*1000</f>
        <v>0</v>
      </c>
      <c r="F313" s="32">
        <f t="shared" si="190"/>
        <v>10.056947608200455</v>
      </c>
      <c r="G313" s="32">
        <f t="shared" si="190"/>
        <v>9.007994595203243</v>
      </c>
      <c r="H313" s="32">
        <f t="shared" si="188"/>
        <v>15.391478920365827</v>
      </c>
      <c r="I313" s="32">
        <f t="shared" si="188"/>
        <v>13.187972569017056</v>
      </c>
      <c r="J313" s="30">
        <f aca="true" t="shared" si="191" ref="J313:O316">J271/J18*1000</f>
        <v>16.911302387095375</v>
      </c>
      <c r="K313" s="32">
        <f t="shared" si="191"/>
        <v>14.523989204538188</v>
      </c>
      <c r="L313" s="32">
        <f t="shared" si="191"/>
        <v>16.11971767393902</v>
      </c>
      <c r="M313" s="32">
        <f t="shared" si="191"/>
        <v>18.518020913643888</v>
      </c>
      <c r="N313" s="32">
        <f t="shared" si="191"/>
        <v>1.7244174265450862</v>
      </c>
      <c r="O313" s="30">
        <f t="shared" si="191"/>
        <v>9.970800651707147</v>
      </c>
      <c r="P313" s="32">
        <f t="shared" si="189"/>
        <v>17.90598624570178</v>
      </c>
      <c r="Q313" s="30">
        <f t="shared" si="189"/>
        <v>17.098120807159336</v>
      </c>
      <c r="R313" s="32">
        <f t="shared" si="189"/>
        <v>18.750965944745168</v>
      </c>
      <c r="S313" s="30"/>
      <c r="T313" s="121"/>
      <c r="U313" s="121"/>
    </row>
    <row r="314" spans="1:21" ht="12" hidden="1" outlineLevel="3">
      <c r="A314" s="15"/>
      <c r="B314" s="5" t="s">
        <v>560</v>
      </c>
      <c r="C314" s="28"/>
      <c r="D314" s="28"/>
      <c r="E314" s="30">
        <f t="shared" si="190"/>
        <v>3.1378139457813106</v>
      </c>
      <c r="F314" s="32">
        <f t="shared" si="190"/>
        <v>-0.47775379073362034</v>
      </c>
      <c r="G314" s="32">
        <f t="shared" si="190"/>
        <v>2.0119551693817925</v>
      </c>
      <c r="H314" s="32">
        <f t="shared" si="188"/>
        <v>1.6159236438323066</v>
      </c>
      <c r="I314" s="32">
        <f t="shared" si="188"/>
        <v>2.498330694956073</v>
      </c>
      <c r="J314" s="30">
        <f t="shared" si="191"/>
        <v>0.0024834354853129625</v>
      </c>
      <c r="K314" s="32">
        <f t="shared" si="191"/>
        <v>4.634499241986538</v>
      </c>
      <c r="L314" s="32">
        <f t="shared" si="191"/>
        <v>3.8817096196758296</v>
      </c>
      <c r="M314" s="32">
        <f t="shared" si="191"/>
        <v>6.502717589997319</v>
      </c>
      <c r="N314" s="32">
        <f t="shared" si="191"/>
        <v>-3.488802226257165</v>
      </c>
      <c r="O314" s="30">
        <f t="shared" si="191"/>
        <v>5.92221482146477</v>
      </c>
      <c r="P314" s="32">
        <f t="shared" si="189"/>
        <v>2.784908335089366</v>
      </c>
      <c r="Q314" s="30">
        <f t="shared" si="189"/>
        <v>5.18266250904092</v>
      </c>
      <c r="R314" s="32">
        <f t="shared" si="189"/>
        <v>5.966337893128032</v>
      </c>
      <c r="S314" s="30"/>
      <c r="T314" s="121"/>
      <c r="U314" s="121"/>
    </row>
    <row r="315" spans="1:21" ht="12" hidden="1" outlineLevel="3">
      <c r="A315" s="15"/>
      <c r="B315" s="5" t="s">
        <v>561</v>
      </c>
      <c r="C315" s="28"/>
      <c r="D315" s="28"/>
      <c r="E315" s="30">
        <f t="shared" si="190"/>
        <v>1.0255957690234778</v>
      </c>
      <c r="F315" s="32">
        <f t="shared" si="190"/>
        <v>1.4130790028820157</v>
      </c>
      <c r="G315" s="32">
        <f t="shared" si="190"/>
        <v>0.5936560576233205</v>
      </c>
      <c r="H315" s="32">
        <f t="shared" si="188"/>
        <v>0.1377792237082534</v>
      </c>
      <c r="I315" s="32">
        <f t="shared" si="188"/>
        <v>-0.17431384069117345</v>
      </c>
      <c r="J315" s="30">
        <f t="shared" si="191"/>
        <v>-0.49026323959128953</v>
      </c>
      <c r="K315" s="32">
        <f t="shared" si="191"/>
        <v>-0.5770098462062138</v>
      </c>
      <c r="L315" s="32">
        <f t="shared" si="191"/>
        <v>0.3938747494191219</v>
      </c>
      <c r="M315" s="32">
        <f t="shared" si="191"/>
        <v>-3.123301054732043</v>
      </c>
      <c r="N315" s="32">
        <f t="shared" si="191"/>
        <v>0.9130289018049305</v>
      </c>
      <c r="O315" s="30">
        <f t="shared" si="191"/>
        <v>1.269804764274655</v>
      </c>
      <c r="P315" s="32">
        <f t="shared" si="189"/>
        <v>1.4713918282334668</v>
      </c>
      <c r="Q315" s="30">
        <f t="shared" si="189"/>
        <v>1.0048207006811813</v>
      </c>
      <c r="R315" s="32">
        <f t="shared" si="189"/>
        <v>1.239721506653178</v>
      </c>
      <c r="S315" s="30"/>
      <c r="T315" s="121"/>
      <c r="U315" s="121"/>
    </row>
    <row r="316" spans="1:21" ht="12" hidden="1" outlineLevel="3">
      <c r="A316" s="15"/>
      <c r="B316" s="5" t="s">
        <v>573</v>
      </c>
      <c r="C316" s="28"/>
      <c r="D316" s="28"/>
      <c r="E316" s="30">
        <f t="shared" si="190"/>
        <v>1.2618072536388882</v>
      </c>
      <c r="F316" s="32">
        <f t="shared" si="190"/>
        <v>0.33885237849499805</v>
      </c>
      <c r="G316" s="32">
        <f t="shared" si="190"/>
        <v>2.6093783777690245</v>
      </c>
      <c r="H316" s="32">
        <f t="shared" si="188"/>
        <v>1.55153976537327</v>
      </c>
      <c r="I316" s="32">
        <f t="shared" si="188"/>
        <v>1.872655494087656</v>
      </c>
      <c r="J316" s="30">
        <f t="shared" si="191"/>
        <v>1.9481747313444469</v>
      </c>
      <c r="K316" s="32">
        <f t="shared" si="191"/>
        <v>3.454147315029743</v>
      </c>
      <c r="L316" s="32">
        <f t="shared" si="191"/>
        <v>5.971843574655201</v>
      </c>
      <c r="M316" s="32">
        <f t="shared" si="191"/>
        <v>7.736262845483096</v>
      </c>
      <c r="N316" s="32">
        <f t="shared" si="191"/>
        <v>5.982182223396479</v>
      </c>
      <c r="O316" s="30">
        <f t="shared" si="191"/>
        <v>7.586556252636008</v>
      </c>
      <c r="P316" s="32">
        <f t="shared" si="189"/>
        <v>8.275503246241849</v>
      </c>
      <c r="Q316" s="30">
        <f t="shared" si="189"/>
        <v>9.667921546289815</v>
      </c>
      <c r="R316" s="32">
        <f t="shared" si="189"/>
        <v>4.881539809256078</v>
      </c>
      <c r="S316" s="30"/>
      <c r="T316" s="121"/>
      <c r="U316" s="121"/>
    </row>
    <row r="317" spans="1:21" ht="12" hidden="1" outlineLevel="3">
      <c r="A317" s="15"/>
      <c r="B317" s="5" t="s">
        <v>564</v>
      </c>
      <c r="C317" s="28"/>
      <c r="D317" s="28"/>
      <c r="E317" s="30">
        <f t="shared" si="190"/>
        <v>2.5096581525047443</v>
      </c>
      <c r="F317" s="32">
        <f t="shared" si="190"/>
        <v>0.823660104490176</v>
      </c>
      <c r="G317" s="32">
        <f t="shared" si="190"/>
        <v>1.337355532880126</v>
      </c>
      <c r="H317" s="32"/>
      <c r="I317" s="32"/>
      <c r="J317" s="30"/>
      <c r="K317" s="32"/>
      <c r="L317" s="32">
        <f aca="true" t="shared" si="192" ref="L317:O321">L275/L22*1000</f>
        <v>1.0799035200646847</v>
      </c>
      <c r="M317" s="32">
        <f t="shared" si="192"/>
        <v>-0.3043067743811558</v>
      </c>
      <c r="N317" s="32">
        <f t="shared" si="192"/>
        <v>1.3365640217365735</v>
      </c>
      <c r="O317" s="30">
        <f t="shared" si="192"/>
        <v>-1.1321982459951683</v>
      </c>
      <c r="P317" s="32">
        <f t="shared" si="189"/>
        <v>-0.7934583682077402</v>
      </c>
      <c r="Q317" s="30">
        <f t="shared" si="189"/>
        <v>-1.8762334717395417</v>
      </c>
      <c r="R317" s="32">
        <f t="shared" si="189"/>
        <v>-1.4991481592621316</v>
      </c>
      <c r="S317" s="30"/>
      <c r="T317" s="121"/>
      <c r="U317" s="121"/>
    </row>
    <row r="318" spans="1:21" ht="12" hidden="1" outlineLevel="3">
      <c r="A318" s="15"/>
      <c r="B318" s="5" t="s">
        <v>552</v>
      </c>
      <c r="C318" s="28"/>
      <c r="D318" s="28"/>
      <c r="E318" s="30">
        <f t="shared" si="190"/>
        <v>8.587578216550293</v>
      </c>
      <c r="F318" s="32">
        <f t="shared" si="190"/>
        <v>9.80583334278321</v>
      </c>
      <c r="G318" s="32">
        <f t="shared" si="190"/>
        <v>15.342380052223104</v>
      </c>
      <c r="H318" s="32">
        <f aca="true" t="shared" si="193" ref="H318:K321">H276/H23*1000</f>
        <v>13.986971200974892</v>
      </c>
      <c r="I318" s="32">
        <f t="shared" si="193"/>
        <v>14.155795459155815</v>
      </c>
      <c r="J318" s="30">
        <f t="shared" si="193"/>
        <v>14.664122095723004</v>
      </c>
      <c r="K318" s="32">
        <f t="shared" si="193"/>
        <v>13.802311564105054</v>
      </c>
      <c r="L318" s="32">
        <f t="shared" si="192"/>
        <v>14.741460137128513</v>
      </c>
      <c r="M318" s="32">
        <f t="shared" si="192"/>
        <v>8.587566544183579</v>
      </c>
      <c r="N318" s="32">
        <f t="shared" si="192"/>
        <v>0.2740017646787221</v>
      </c>
      <c r="O318" s="30">
        <f t="shared" si="192"/>
        <v>-7.634018523031674</v>
      </c>
      <c r="P318" s="32">
        <f t="shared" si="189"/>
        <v>-1.6556696752010913</v>
      </c>
      <c r="Q318" s="30">
        <f t="shared" si="189"/>
        <v>-3.4890263553169336</v>
      </c>
      <c r="R318" s="32">
        <f t="shared" si="189"/>
        <v>-8.466485433003715</v>
      </c>
      <c r="S318" s="30"/>
      <c r="T318" s="121"/>
      <c r="U318" s="121"/>
    </row>
    <row r="319" spans="1:21" ht="12" hidden="1" outlineLevel="3">
      <c r="A319" s="15"/>
      <c r="B319" s="5" t="s">
        <v>569</v>
      </c>
      <c r="C319" s="28"/>
      <c r="D319" s="28"/>
      <c r="E319" s="30">
        <f t="shared" si="190"/>
        <v>-1.1130262781633564</v>
      </c>
      <c r="F319" s="32">
        <f t="shared" si="190"/>
        <v>-0.14927738936136295</v>
      </c>
      <c r="G319" s="32">
        <f t="shared" si="190"/>
        <v>-0.21180524064756956</v>
      </c>
      <c r="H319" s="32">
        <f t="shared" si="193"/>
        <v>0.22112144925033453</v>
      </c>
      <c r="I319" s="32">
        <f t="shared" si="193"/>
        <v>0.5643032776383268</v>
      </c>
      <c r="J319" s="30">
        <f t="shared" si="193"/>
        <v>-0.13782554348984044</v>
      </c>
      <c r="K319" s="32">
        <f t="shared" si="193"/>
        <v>1.3370171949894294</v>
      </c>
      <c r="L319" s="32">
        <f t="shared" si="192"/>
        <v>3.565355393796093</v>
      </c>
      <c r="M319" s="32">
        <f t="shared" si="192"/>
        <v>2.523814030101731</v>
      </c>
      <c r="N319" s="32">
        <f t="shared" si="192"/>
        <v>4.625042686926063</v>
      </c>
      <c r="O319" s="30">
        <f t="shared" si="192"/>
        <v>3.404462329410208</v>
      </c>
      <c r="P319" s="32">
        <f t="shared" si="189"/>
        <v>2.5298521491529455</v>
      </c>
      <c r="Q319" s="30">
        <f t="shared" si="189"/>
        <v>1.4003166767814124</v>
      </c>
      <c r="R319" s="32">
        <f t="shared" si="189"/>
        <v>2.9110832446533252</v>
      </c>
      <c r="S319" s="30"/>
      <c r="T319" s="121"/>
      <c r="U319" s="121"/>
    </row>
    <row r="320" spans="1:21" ht="12" hidden="1" outlineLevel="3">
      <c r="A320" s="15"/>
      <c r="B320" s="5" t="s">
        <v>574</v>
      </c>
      <c r="C320" s="28"/>
      <c r="D320" s="28"/>
      <c r="E320" s="30">
        <f t="shared" si="190"/>
        <v>2.476116778915433</v>
      </c>
      <c r="F320" s="32">
        <f t="shared" si="190"/>
        <v>3.218048723947832</v>
      </c>
      <c r="G320" s="32">
        <f t="shared" si="190"/>
        <v>4.053804667891367</v>
      </c>
      <c r="H320" s="32">
        <f t="shared" si="193"/>
        <v>3.273377247259413</v>
      </c>
      <c r="I320" s="32">
        <f t="shared" si="193"/>
        <v>3.225899316526501</v>
      </c>
      <c r="J320" s="30">
        <f t="shared" si="193"/>
        <v>2.3261986146650444</v>
      </c>
      <c r="K320" s="32">
        <f t="shared" si="193"/>
        <v>1.6912164531832676</v>
      </c>
      <c r="L320" s="32">
        <f t="shared" si="192"/>
        <v>6.334752080209474</v>
      </c>
      <c r="M320" s="32">
        <f t="shared" si="192"/>
        <v>8.90525494587867</v>
      </c>
      <c r="N320" s="32">
        <f t="shared" si="192"/>
        <v>5.750432103638396</v>
      </c>
      <c r="O320" s="30">
        <f t="shared" si="192"/>
        <v>6.64619693837735</v>
      </c>
      <c r="P320" s="32">
        <f t="shared" si="189"/>
        <v>6.268734507087014</v>
      </c>
      <c r="Q320" s="30">
        <f t="shared" si="189"/>
        <v>6.789351954866215</v>
      </c>
      <c r="R320" s="32">
        <f t="shared" si="189"/>
        <v>8.376850029729843</v>
      </c>
      <c r="S320" s="30"/>
      <c r="T320" s="121"/>
      <c r="U320" s="121"/>
    </row>
    <row r="321" spans="1:21" ht="12" hidden="1" outlineLevel="3">
      <c r="A321" s="15"/>
      <c r="B321" s="5" t="s">
        <v>570</v>
      </c>
      <c r="C321" s="28"/>
      <c r="D321" s="28"/>
      <c r="E321" s="30">
        <f>E279/E26*1000</f>
        <v>3.364755843668665</v>
      </c>
      <c r="F321" s="32"/>
      <c r="G321" s="32"/>
      <c r="H321" s="32">
        <f t="shared" si="193"/>
        <v>3.051527471469903</v>
      </c>
      <c r="I321" s="32">
        <f t="shared" si="193"/>
        <v>2.088127087446568</v>
      </c>
      <c r="J321" s="30">
        <f t="shared" si="193"/>
        <v>5.978560993039572</v>
      </c>
      <c r="K321" s="32">
        <f t="shared" si="193"/>
        <v>3.8884343461615027</v>
      </c>
      <c r="L321" s="32">
        <f t="shared" si="192"/>
        <v>5.93767699714975</v>
      </c>
      <c r="M321" s="32">
        <f t="shared" si="192"/>
        <v>2.667197193957748</v>
      </c>
      <c r="N321" s="32">
        <f t="shared" si="192"/>
        <v>2.980659611331689</v>
      </c>
      <c r="O321" s="30">
        <f t="shared" si="192"/>
        <v>1.9197346770212795</v>
      </c>
      <c r="P321" s="32">
        <f t="shared" si="189"/>
        <v>5.0561930833523485</v>
      </c>
      <c r="Q321" s="30">
        <f t="shared" si="189"/>
        <v>2.0061168934023357</v>
      </c>
      <c r="R321" s="32">
        <f t="shared" si="189"/>
        <v>1.8458568446250787</v>
      </c>
      <c r="S321" s="30"/>
      <c r="T321" s="121"/>
      <c r="U321" s="121"/>
    </row>
    <row r="322" spans="1:21" ht="12" hidden="1" outlineLevel="2" collapsed="1">
      <c r="A322" s="19" t="s">
        <v>601</v>
      </c>
      <c r="B322" s="20"/>
      <c r="C322" s="22"/>
      <c r="D322" s="22"/>
      <c r="E322" s="69"/>
      <c r="F322" s="70"/>
      <c r="G322" s="70"/>
      <c r="H322" s="70"/>
      <c r="I322" s="70"/>
      <c r="J322" s="69"/>
      <c r="K322" s="70"/>
      <c r="L322" s="70"/>
      <c r="M322" s="70"/>
      <c r="N322" s="70"/>
      <c r="O322" s="69"/>
      <c r="P322" s="70"/>
      <c r="Q322" s="69"/>
      <c r="R322" s="70"/>
      <c r="S322" s="69"/>
      <c r="T322" s="109"/>
      <c r="U322" s="109"/>
    </row>
    <row r="323" spans="1:21" ht="12" hidden="1" outlineLevel="3">
      <c r="A323" s="74"/>
      <c r="B323" s="5" t="s">
        <v>622</v>
      </c>
      <c r="C323" s="28"/>
      <c r="D323" s="28"/>
      <c r="E323" s="30"/>
      <c r="F323" s="32"/>
      <c r="G323" s="32"/>
      <c r="H323" s="32"/>
      <c r="I323" s="32"/>
      <c r="J323" s="30"/>
      <c r="K323" s="32"/>
      <c r="L323" s="32"/>
      <c r="M323" s="32"/>
      <c r="N323" s="32"/>
      <c r="O323" s="30"/>
      <c r="P323" s="32"/>
      <c r="Q323" s="30"/>
      <c r="R323" s="32"/>
      <c r="S323" s="30"/>
      <c r="T323" s="121"/>
      <c r="U323" s="121"/>
    </row>
    <row r="324" spans="1:21" ht="12" hidden="1" outlineLevel="3">
      <c r="A324" s="15"/>
      <c r="B324" s="5" t="s">
        <v>546</v>
      </c>
      <c r="C324" s="28"/>
      <c r="D324" s="28"/>
      <c r="E324" s="30">
        <f aca="true" t="shared" si="194" ref="E324:Q324">E282/E29*1000</f>
        <v>0</v>
      </c>
      <c r="F324" s="32">
        <f t="shared" si="194"/>
        <v>0</v>
      </c>
      <c r="G324" s="32">
        <f t="shared" si="194"/>
        <v>0</v>
      </c>
      <c r="H324" s="32">
        <f t="shared" si="194"/>
        <v>0</v>
      </c>
      <c r="I324" s="32">
        <f t="shared" si="194"/>
        <v>0</v>
      </c>
      <c r="J324" s="30">
        <f t="shared" si="194"/>
        <v>0</v>
      </c>
      <c r="K324" s="32">
        <f t="shared" si="194"/>
        <v>-0.06477732793522267</v>
      </c>
      <c r="L324" s="32">
        <f t="shared" si="194"/>
        <v>-0.1429819683850981</v>
      </c>
      <c r="M324" s="32">
        <f t="shared" si="194"/>
        <v>-0.07381968991018344</v>
      </c>
      <c r="N324" s="32">
        <f t="shared" si="194"/>
        <v>-3.1338776273241318</v>
      </c>
      <c r="O324" s="30">
        <f t="shared" si="194"/>
        <v>5.131740904926286</v>
      </c>
      <c r="P324" s="32">
        <f t="shared" si="194"/>
        <v>0.08221330475099628</v>
      </c>
      <c r="Q324" s="30">
        <f t="shared" si="194"/>
        <v>0.7873377420971435</v>
      </c>
      <c r="R324" s="32">
        <f>R282/R29*1000</f>
        <v>1.265829387998054</v>
      </c>
      <c r="S324" s="30"/>
      <c r="T324" s="121"/>
      <c r="U324" s="121"/>
    </row>
    <row r="325" spans="1:21" ht="12" hidden="1" outlineLevel="3">
      <c r="A325" s="15"/>
      <c r="B325" s="5" t="s">
        <v>576</v>
      </c>
      <c r="C325" s="28"/>
      <c r="D325" s="28"/>
      <c r="E325" s="30"/>
      <c r="F325" s="32"/>
      <c r="G325" s="32"/>
      <c r="H325" s="32"/>
      <c r="I325" s="32"/>
      <c r="J325" s="30"/>
      <c r="K325" s="32"/>
      <c r="L325" s="32">
        <f>L283/L30*1000</f>
        <v>0.20264619910034093</v>
      </c>
      <c r="M325" s="32"/>
      <c r="N325" s="32"/>
      <c r="O325" s="30"/>
      <c r="P325" s="32"/>
      <c r="Q325" s="30"/>
      <c r="R325" s="32"/>
      <c r="S325" s="30"/>
      <c r="T325" s="121"/>
      <c r="U325" s="121"/>
    </row>
    <row r="326" spans="1:21" ht="12" hidden="1" outlineLevel="3">
      <c r="A326" s="15"/>
      <c r="B326" s="5" t="s">
        <v>547</v>
      </c>
      <c r="C326" s="28"/>
      <c r="D326" s="28"/>
      <c r="E326" s="30">
        <f aca="true" t="shared" si="195" ref="E326:Q326">E284/E31*1000</f>
        <v>-5.7342321507345035</v>
      </c>
      <c r="F326" s="32">
        <f t="shared" si="195"/>
        <v>-1.6028759818540723</v>
      </c>
      <c r="G326" s="32">
        <f t="shared" si="195"/>
        <v>1.5038550185392825</v>
      </c>
      <c r="H326" s="32">
        <f t="shared" si="195"/>
        <v>1.5916467555643197</v>
      </c>
      <c r="I326" s="32">
        <f t="shared" si="195"/>
        <v>-0.18743656021595353</v>
      </c>
      <c r="J326" s="30">
        <f t="shared" si="195"/>
        <v>6.347978201230713</v>
      </c>
      <c r="K326" s="32">
        <f t="shared" si="195"/>
        <v>3.6948305636899295</v>
      </c>
      <c r="L326" s="32">
        <f t="shared" si="195"/>
        <v>4.9977695559010336</v>
      </c>
      <c r="M326" s="32">
        <f t="shared" si="195"/>
        <v>5.769314130542629</v>
      </c>
      <c r="N326" s="32">
        <f t="shared" si="195"/>
        <v>1.612412923683516</v>
      </c>
      <c r="O326" s="30">
        <f t="shared" si="195"/>
        <v>-0.7311446391974427</v>
      </c>
      <c r="P326" s="32">
        <f t="shared" si="195"/>
        <v>0.5913923877574465</v>
      </c>
      <c r="Q326" s="30">
        <f t="shared" si="195"/>
        <v>-0.06529947089342716</v>
      </c>
      <c r="R326" s="32">
        <f>R284/R31*1000</f>
        <v>1.1697274423801545</v>
      </c>
      <c r="S326" s="30"/>
      <c r="T326" s="121"/>
      <c r="U326" s="121"/>
    </row>
    <row r="327" spans="1:21" ht="12" hidden="1" outlineLevel="3">
      <c r="A327" s="15"/>
      <c r="B327" s="5" t="s">
        <v>549</v>
      </c>
      <c r="C327" s="28"/>
      <c r="D327" s="28"/>
      <c r="E327" s="30"/>
      <c r="F327" s="32"/>
      <c r="G327" s="32"/>
      <c r="H327" s="32"/>
      <c r="I327" s="32"/>
      <c r="J327" s="30"/>
      <c r="K327" s="32">
        <f aca="true" t="shared" si="196" ref="K327:Q327">K285/K32*1000</f>
        <v>-4.164547209604636</v>
      </c>
      <c r="L327" s="32">
        <f t="shared" si="196"/>
        <v>-5.288999105339729</v>
      </c>
      <c r="M327" s="32">
        <f t="shared" si="196"/>
        <v>-11.084057019915209</v>
      </c>
      <c r="N327" s="32">
        <f t="shared" si="196"/>
        <v>-1.3264548665898248</v>
      </c>
      <c r="O327" s="30">
        <f t="shared" si="196"/>
        <v>-3.448180657504848</v>
      </c>
      <c r="P327" s="32">
        <f t="shared" si="196"/>
        <v>-1.1043177331043117</v>
      </c>
      <c r="Q327" s="30">
        <f t="shared" si="196"/>
        <v>-7.106006035238003</v>
      </c>
      <c r="R327" s="32">
        <f>R285/R32*1000</f>
        <v>-1.6846264204566972</v>
      </c>
      <c r="S327" s="30"/>
      <c r="T327" s="121"/>
      <c r="U327" s="121"/>
    </row>
    <row r="328" spans="1:21" ht="12" hidden="1" outlineLevel="3">
      <c r="A328" s="15"/>
      <c r="B328" s="5" t="s">
        <v>579</v>
      </c>
      <c r="C328" s="28"/>
      <c r="D328" s="28"/>
      <c r="E328" s="30"/>
      <c r="F328" s="32"/>
      <c r="G328" s="32"/>
      <c r="H328" s="32"/>
      <c r="I328" s="32"/>
      <c r="J328" s="30"/>
      <c r="K328" s="32"/>
      <c r="L328" s="32"/>
      <c r="M328" s="32"/>
      <c r="N328" s="32"/>
      <c r="O328" s="30"/>
      <c r="P328" s="32"/>
      <c r="Q328" s="30"/>
      <c r="R328" s="32"/>
      <c r="S328" s="30"/>
      <c r="T328" s="121"/>
      <c r="U328" s="121"/>
    </row>
    <row r="329" spans="1:21" ht="12" hidden="1" outlineLevel="3">
      <c r="A329" s="15"/>
      <c r="B329" s="5" t="s">
        <v>559</v>
      </c>
      <c r="C329" s="28"/>
      <c r="D329" s="28"/>
      <c r="E329" s="30">
        <f aca="true" t="shared" si="197" ref="E329:Q329">E287/E34*1000</f>
        <v>-3.6506847626467915</v>
      </c>
      <c r="F329" s="32">
        <f t="shared" si="197"/>
        <v>0.0607825379219313</v>
      </c>
      <c r="G329" s="32">
        <f t="shared" si="197"/>
        <v>-0.053170301330151895</v>
      </c>
      <c r="H329" s="32">
        <f t="shared" si="197"/>
        <v>1.4021388706102187</v>
      </c>
      <c r="I329" s="32">
        <f t="shared" si="197"/>
        <v>1.350731292742268</v>
      </c>
      <c r="J329" s="30">
        <f t="shared" si="197"/>
        <v>1.2266343050179802</v>
      </c>
      <c r="K329" s="32">
        <f t="shared" si="197"/>
        <v>1.162398238053165</v>
      </c>
      <c r="L329" s="32">
        <f t="shared" si="197"/>
        <v>0.8649774819747514</v>
      </c>
      <c r="M329" s="32">
        <f t="shared" si="197"/>
        <v>0.974077590332133</v>
      </c>
      <c r="N329" s="32">
        <f t="shared" si="197"/>
        <v>1.359788056495007</v>
      </c>
      <c r="O329" s="30">
        <f t="shared" si="197"/>
        <v>0.9183845060335576</v>
      </c>
      <c r="P329" s="32">
        <f t="shared" si="197"/>
        <v>-6.616963749248948</v>
      </c>
      <c r="Q329" s="30">
        <f t="shared" si="197"/>
        <v>-0.20167288818632842</v>
      </c>
      <c r="R329" s="32">
        <f>R287/R34*1000</f>
        <v>-0.08285566019208385</v>
      </c>
      <c r="S329" s="30"/>
      <c r="T329" s="121"/>
      <c r="U329" s="121"/>
    </row>
    <row r="330" spans="1:21" ht="12" hidden="1" outlineLevel="3">
      <c r="A330" s="15"/>
      <c r="B330" s="5" t="s">
        <v>620</v>
      </c>
      <c r="C330" s="28"/>
      <c r="D330" s="28"/>
      <c r="E330" s="30"/>
      <c r="F330" s="32"/>
      <c r="G330" s="32"/>
      <c r="H330" s="32"/>
      <c r="I330" s="32"/>
      <c r="J330" s="30"/>
      <c r="K330" s="32"/>
      <c r="L330" s="32"/>
      <c r="M330" s="32"/>
      <c r="N330" s="32"/>
      <c r="O330" s="30"/>
      <c r="P330" s="32"/>
      <c r="Q330" s="30"/>
      <c r="R330" s="32"/>
      <c r="S330" s="30"/>
      <c r="T330" s="121"/>
      <c r="U330" s="121"/>
    </row>
    <row r="331" spans="1:21" ht="12" hidden="1" outlineLevel="3">
      <c r="A331" s="15"/>
      <c r="B331" s="5" t="s">
        <v>556</v>
      </c>
      <c r="C331" s="28"/>
      <c r="D331" s="28"/>
      <c r="E331" s="30">
        <f aca="true" t="shared" si="198" ref="E331:Q331">E289/E36*1000</f>
        <v>-11.781006543604084</v>
      </c>
      <c r="F331" s="32">
        <f t="shared" si="198"/>
        <v>-10.526787730929078</v>
      </c>
      <c r="G331" s="32">
        <f t="shared" si="198"/>
        <v>-9.492413572015646</v>
      </c>
      <c r="H331" s="32">
        <f t="shared" si="198"/>
        <v>-8.392952116252339</v>
      </c>
      <c r="I331" s="32">
        <f t="shared" si="198"/>
        <v>-11.967042126109703</v>
      </c>
      <c r="J331" s="30">
        <f t="shared" si="198"/>
        <v>-13.20393299786597</v>
      </c>
      <c r="K331" s="32">
        <f t="shared" si="198"/>
        <v>-10.375274014094021</v>
      </c>
      <c r="L331" s="32">
        <f t="shared" si="198"/>
        <v>-7.652637415865042</v>
      </c>
      <c r="M331" s="32">
        <f t="shared" si="198"/>
        <v>-5.055277789275942</v>
      </c>
      <c r="N331" s="32">
        <f t="shared" si="198"/>
        <v>-5.246111297336834</v>
      </c>
      <c r="O331" s="30">
        <f t="shared" si="198"/>
        <v>-21.94964005098796</v>
      </c>
      <c r="P331" s="32">
        <f t="shared" si="198"/>
        <v>-8.302233408876138</v>
      </c>
      <c r="Q331" s="30">
        <f t="shared" si="198"/>
        <v>-4.339761141972396</v>
      </c>
      <c r="R331" s="32">
        <f>R289/R36*1000</f>
        <v>-5.227230615295295</v>
      </c>
      <c r="S331" s="30"/>
      <c r="T331" s="121"/>
      <c r="U331" s="121"/>
    </row>
    <row r="332" spans="1:21" ht="12" hidden="1" outlineLevel="3">
      <c r="A332" s="15"/>
      <c r="B332" s="5" t="s">
        <v>557</v>
      </c>
      <c r="C332" s="28"/>
      <c r="D332" s="28"/>
      <c r="E332" s="30"/>
      <c r="F332" s="32"/>
      <c r="G332" s="32"/>
      <c r="H332" s="32"/>
      <c r="I332" s="32"/>
      <c r="J332" s="30">
        <f aca="true" t="shared" si="199" ref="J332:Q332">J290/J37*1000</f>
        <v>0.15618960425349543</v>
      </c>
      <c r="K332" s="32">
        <f t="shared" si="199"/>
        <v>2.0054159453045943</v>
      </c>
      <c r="L332" s="32">
        <f t="shared" si="199"/>
        <v>0.9592661953351951</v>
      </c>
      <c r="M332" s="32">
        <f t="shared" si="199"/>
        <v>-0.42449449063186107</v>
      </c>
      <c r="N332" s="32">
        <f t="shared" si="199"/>
        <v>-1.344528984988083</v>
      </c>
      <c r="O332" s="30">
        <f t="shared" si="199"/>
        <v>-3.896019241588939</v>
      </c>
      <c r="P332" s="32">
        <f t="shared" si="199"/>
        <v>-0.35936622099296645</v>
      </c>
      <c r="Q332" s="30">
        <f t="shared" si="199"/>
        <v>-0.21340766090221835</v>
      </c>
      <c r="R332" s="32">
        <f>R290/R37*1000</f>
        <v>-0.21770547847256222</v>
      </c>
      <c r="S332" s="30"/>
      <c r="T332" s="121"/>
      <c r="U332" s="121"/>
    </row>
    <row r="333" spans="1:21" ht="12" hidden="1" outlineLevel="3">
      <c r="A333" s="15"/>
      <c r="B333" s="5" t="s">
        <v>575</v>
      </c>
      <c r="C333" s="28"/>
      <c r="D333" s="28"/>
      <c r="E333" s="30"/>
      <c r="F333" s="32"/>
      <c r="G333" s="32"/>
      <c r="H333" s="32"/>
      <c r="I333" s="32"/>
      <c r="J333" s="30"/>
      <c r="K333" s="32"/>
      <c r="L333" s="32"/>
      <c r="M333" s="32"/>
      <c r="N333" s="32"/>
      <c r="O333" s="30"/>
      <c r="P333" s="32"/>
      <c r="Q333" s="30"/>
      <c r="R333" s="32"/>
      <c r="S333" s="30"/>
      <c r="T333" s="121"/>
      <c r="U333" s="121"/>
    </row>
    <row r="334" spans="1:21" ht="12" hidden="1" outlineLevel="3">
      <c r="A334" s="15"/>
      <c r="B334" s="5" t="s">
        <v>563</v>
      </c>
      <c r="C334" s="28"/>
      <c r="D334" s="28"/>
      <c r="E334" s="30"/>
      <c r="F334" s="83">
        <f aca="true" t="shared" si="200" ref="F334:Q334">F292/F39*1000</f>
        <v>0.009802907960758568</v>
      </c>
      <c r="G334" s="83">
        <f t="shared" si="200"/>
        <v>0.007191009449587847</v>
      </c>
      <c r="H334" s="83">
        <f t="shared" si="200"/>
        <v>0.00784959526571024</v>
      </c>
      <c r="I334" s="83">
        <f t="shared" si="200"/>
        <v>0.021287956452539326</v>
      </c>
      <c r="J334" s="30">
        <f t="shared" si="200"/>
        <v>0.17645594161550707</v>
      </c>
      <c r="K334" s="32">
        <f t="shared" si="200"/>
        <v>0.14110103623039041</v>
      </c>
      <c r="L334" s="32">
        <f t="shared" si="200"/>
        <v>0.07761213964026524</v>
      </c>
      <c r="M334" s="32">
        <f t="shared" si="200"/>
        <v>-0.2538328031791463</v>
      </c>
      <c r="N334" s="32">
        <f t="shared" si="200"/>
        <v>-0.07087814109737509</v>
      </c>
      <c r="O334" s="30">
        <f t="shared" si="200"/>
        <v>0.0470821523822115</v>
      </c>
      <c r="P334" s="32">
        <f t="shared" si="200"/>
        <v>0.26672749034248316</v>
      </c>
      <c r="Q334" s="30">
        <f t="shared" si="200"/>
        <v>0.03656089203594529</v>
      </c>
      <c r="R334" s="32">
        <f>R292/R39*1000</f>
        <v>1.0989196642623305</v>
      </c>
      <c r="S334" s="30"/>
      <c r="T334" s="121"/>
      <c r="U334" s="121"/>
    </row>
    <row r="335" spans="1:21" ht="12" hidden="1" outlineLevel="3">
      <c r="A335" s="15"/>
      <c r="B335" s="5" t="s">
        <v>565</v>
      </c>
      <c r="C335" s="28"/>
      <c r="D335" s="28"/>
      <c r="E335" s="30"/>
      <c r="F335" s="32"/>
      <c r="G335" s="32"/>
      <c r="H335" s="32"/>
      <c r="I335" s="32">
        <f aca="true" t="shared" si="201" ref="I335:Q335">I293/I40*1000</f>
        <v>0.013196325734015416</v>
      </c>
      <c r="J335" s="30">
        <f t="shared" si="201"/>
        <v>0.0029931222726927074</v>
      </c>
      <c r="K335" s="32">
        <f t="shared" si="201"/>
        <v>0.0035752901536132823</v>
      </c>
      <c r="L335" s="32">
        <f t="shared" si="201"/>
        <v>0.0014670734530077205</v>
      </c>
      <c r="M335" s="32">
        <f t="shared" si="201"/>
        <v>0.2546102679562268</v>
      </c>
      <c r="N335" s="32">
        <f t="shared" si="201"/>
        <v>-1.5339312700553662</v>
      </c>
      <c r="O335" s="30">
        <f t="shared" si="201"/>
        <v>0</v>
      </c>
      <c r="P335" s="32">
        <f t="shared" si="201"/>
        <v>1.808797132579295</v>
      </c>
      <c r="Q335" s="30">
        <f t="shared" si="201"/>
        <v>1.6983482679833335</v>
      </c>
      <c r="R335" s="32">
        <f>R293/R40*1000</f>
        <v>0.13826122720625308</v>
      </c>
      <c r="S335" s="30"/>
      <c r="T335" s="121"/>
      <c r="U335" s="121"/>
    </row>
    <row r="336" spans="1:21" ht="12" hidden="1" outlineLevel="3">
      <c r="A336" s="15"/>
      <c r="B336" s="5" t="s">
        <v>619</v>
      </c>
      <c r="C336" s="28"/>
      <c r="D336" s="28"/>
      <c r="E336" s="30"/>
      <c r="F336" s="32"/>
      <c r="G336" s="32"/>
      <c r="H336" s="32"/>
      <c r="I336" s="32"/>
      <c r="J336" s="30"/>
      <c r="K336" s="32"/>
      <c r="L336" s="32"/>
      <c r="M336" s="32"/>
      <c r="N336" s="32"/>
      <c r="O336" s="30"/>
      <c r="P336" s="32"/>
      <c r="Q336" s="30"/>
      <c r="R336" s="32"/>
      <c r="S336" s="30"/>
      <c r="T336" s="121"/>
      <c r="U336" s="121"/>
    </row>
    <row r="337" spans="1:21" ht="12" hidden="1" outlineLevel="3">
      <c r="A337" s="15"/>
      <c r="B337" s="5" t="s">
        <v>567</v>
      </c>
      <c r="C337" s="28"/>
      <c r="D337" s="28"/>
      <c r="E337" s="30"/>
      <c r="F337" s="32"/>
      <c r="G337" s="32"/>
      <c r="H337" s="32"/>
      <c r="I337" s="32">
        <f aca="true" t="shared" si="202" ref="I337:Q337">I295/I42*1000</f>
        <v>-1.4133689761048822</v>
      </c>
      <c r="J337" s="30">
        <f t="shared" si="202"/>
        <v>0.61506211347376</v>
      </c>
      <c r="K337" s="32">
        <f t="shared" si="202"/>
        <v>1.218552729728827</v>
      </c>
      <c r="L337" s="32">
        <f t="shared" si="202"/>
        <v>1.626731646938791</v>
      </c>
      <c r="M337" s="32">
        <f t="shared" si="202"/>
        <v>2.1553424015339386</v>
      </c>
      <c r="N337" s="32">
        <f t="shared" si="202"/>
        <v>1.9099251439418772</v>
      </c>
      <c r="O337" s="30">
        <f t="shared" si="202"/>
        <v>0.9389991566703687</v>
      </c>
      <c r="P337" s="32">
        <f t="shared" si="202"/>
        <v>0.506138330126196</v>
      </c>
      <c r="Q337" s="30">
        <f t="shared" si="202"/>
        <v>0.40671151718939025</v>
      </c>
      <c r="R337" s="32">
        <f>R295/R42*1000</f>
        <v>-2.5456325048476796</v>
      </c>
      <c r="S337" s="30"/>
      <c r="T337" s="121"/>
      <c r="U337" s="121"/>
    </row>
    <row r="338" spans="1:21" ht="12" hidden="1" outlineLevel="3">
      <c r="A338" s="15"/>
      <c r="B338" s="5" t="s">
        <v>566</v>
      </c>
      <c r="C338" s="28"/>
      <c r="D338" s="28"/>
      <c r="E338" s="30">
        <f aca="true" t="shared" si="203" ref="E338:Q338">E296/E43*1000</f>
        <v>-0.12325462645044284</v>
      </c>
      <c r="F338" s="32">
        <f t="shared" si="203"/>
        <v>1.5044515485198187</v>
      </c>
      <c r="G338" s="32">
        <f t="shared" si="203"/>
        <v>-0.2908688251808151</v>
      </c>
      <c r="H338" s="32">
        <f t="shared" si="203"/>
        <v>0.30124814977997855</v>
      </c>
      <c r="I338" s="32">
        <f t="shared" si="203"/>
        <v>-0.5054013833672355</v>
      </c>
      <c r="J338" s="30">
        <f t="shared" si="203"/>
        <v>2.3443249115183793</v>
      </c>
      <c r="K338" s="32">
        <f t="shared" si="203"/>
        <v>2.2896556681332045</v>
      </c>
      <c r="L338" s="32">
        <f t="shared" si="203"/>
        <v>7.49411677511233</v>
      </c>
      <c r="M338" s="32">
        <f t="shared" si="203"/>
        <v>0.9615628555183411</v>
      </c>
      <c r="N338" s="32">
        <f t="shared" si="203"/>
        <v>5.718469445895957</v>
      </c>
      <c r="O338" s="30">
        <f t="shared" si="203"/>
        <v>0.27845954227113556</v>
      </c>
      <c r="P338" s="32">
        <f t="shared" si="203"/>
        <v>1.370117584281254</v>
      </c>
      <c r="Q338" s="30">
        <f t="shared" si="203"/>
        <v>2.836298392212877</v>
      </c>
      <c r="R338" s="32">
        <f>R296/R43*1000</f>
        <v>2.5368888310348496</v>
      </c>
      <c r="S338" s="30"/>
      <c r="T338" s="121"/>
      <c r="U338" s="121"/>
    </row>
    <row r="339" spans="1:21" ht="12" hidden="1" outlineLevel="2" collapsed="1">
      <c r="A339" s="19" t="s">
        <v>602</v>
      </c>
      <c r="B339" s="20"/>
      <c r="C339" s="22"/>
      <c r="D339" s="22"/>
      <c r="E339" s="69"/>
      <c r="F339" s="70"/>
      <c r="G339" s="70"/>
      <c r="H339" s="70"/>
      <c r="I339" s="70"/>
      <c r="J339" s="69"/>
      <c r="K339" s="70"/>
      <c r="L339" s="70"/>
      <c r="M339" s="70"/>
      <c r="N339" s="70"/>
      <c r="O339" s="69"/>
      <c r="P339" s="70"/>
      <c r="Q339" s="69"/>
      <c r="R339" s="70"/>
      <c r="S339" s="69"/>
      <c r="T339" s="109"/>
      <c r="U339" s="109"/>
    </row>
    <row r="340" spans="1:21" ht="12" hidden="1" outlineLevel="3">
      <c r="A340" s="74"/>
      <c r="B340" s="5" t="s">
        <v>577</v>
      </c>
      <c r="C340" s="28"/>
      <c r="D340" s="28"/>
      <c r="E340" s="30"/>
      <c r="F340" s="32"/>
      <c r="G340" s="32"/>
      <c r="H340" s="32"/>
      <c r="I340" s="32"/>
      <c r="J340" s="30"/>
      <c r="K340" s="32"/>
      <c r="L340" s="32"/>
      <c r="M340" s="32">
        <f aca="true" t="shared" si="204" ref="M340:R340">M298/M45*1000</f>
        <v>0.08059642659046826</v>
      </c>
      <c r="N340" s="32">
        <f t="shared" si="204"/>
        <v>0.8891719602724383</v>
      </c>
      <c r="O340" s="30">
        <f t="shared" si="204"/>
        <v>0.1108028476662605</v>
      </c>
      <c r="P340" s="32">
        <f t="shared" si="204"/>
        <v>0.8095575290572867</v>
      </c>
      <c r="Q340" s="30">
        <f t="shared" si="204"/>
        <v>0.505525186201554</v>
      </c>
      <c r="R340" s="32">
        <f t="shared" si="204"/>
        <v>-3.6077143697050262</v>
      </c>
      <c r="S340" s="30"/>
      <c r="T340" s="121"/>
      <c r="U340" s="121"/>
    </row>
    <row r="341" spans="1:21" ht="12" collapsed="1">
      <c r="A341" s="19" t="s">
        <v>590</v>
      </c>
      <c r="B341" s="20"/>
      <c r="C341" s="22"/>
      <c r="D341" s="22"/>
      <c r="E341" s="46"/>
      <c r="F341" s="47"/>
      <c r="G341" s="47"/>
      <c r="H341" s="47"/>
      <c r="I341" s="47"/>
      <c r="J341" s="46"/>
      <c r="K341" s="47"/>
      <c r="L341" s="47"/>
      <c r="M341" s="47"/>
      <c r="N341" s="47"/>
      <c r="O341" s="46"/>
      <c r="P341" s="47"/>
      <c r="Q341" s="46"/>
      <c r="R341" s="47"/>
      <c r="S341" s="46"/>
      <c r="T341" s="79"/>
      <c r="U341" s="79"/>
    </row>
    <row r="342" spans="1:21" ht="12" customHeight="1" hidden="1" outlineLevel="1" collapsed="1">
      <c r="A342" s="19" t="s">
        <v>610</v>
      </c>
      <c r="B342" s="10"/>
      <c r="C342" s="157"/>
      <c r="D342" s="157"/>
      <c r="E342" s="12"/>
      <c r="F342" s="11"/>
      <c r="G342" s="11"/>
      <c r="H342" s="11"/>
      <c r="I342" s="11"/>
      <c r="J342" s="12"/>
      <c r="K342" s="11"/>
      <c r="L342" s="11"/>
      <c r="M342" s="11"/>
      <c r="N342" s="11"/>
      <c r="O342" s="12"/>
      <c r="P342" s="11"/>
      <c r="Q342" s="12"/>
      <c r="R342" s="11"/>
      <c r="S342" s="12"/>
      <c r="T342" s="105"/>
      <c r="U342" s="105"/>
    </row>
    <row r="343" spans="1:21" ht="12" customHeight="1" hidden="1" outlineLevel="2" collapsed="1">
      <c r="A343" s="19" t="s">
        <v>581</v>
      </c>
      <c r="B343" s="10"/>
      <c r="C343" s="157"/>
      <c r="D343" s="157"/>
      <c r="E343" s="12"/>
      <c r="F343" s="11"/>
      <c r="G343" s="11"/>
      <c r="H343" s="11"/>
      <c r="I343" s="11"/>
      <c r="J343" s="12"/>
      <c r="K343" s="11"/>
      <c r="L343" s="11"/>
      <c r="M343" s="11"/>
      <c r="N343" s="11"/>
      <c r="O343" s="12"/>
      <c r="P343" s="11"/>
      <c r="Q343" s="12"/>
      <c r="R343" s="11"/>
      <c r="S343" s="12"/>
      <c r="T343" s="105"/>
      <c r="U343" s="105"/>
    </row>
    <row r="344" spans="1:21" ht="12" customHeight="1" hidden="1" outlineLevel="3">
      <c r="A344" s="15"/>
      <c r="B344" s="5" t="s">
        <v>562</v>
      </c>
      <c r="C344" s="28"/>
      <c r="D344" s="28"/>
      <c r="E344" s="13">
        <v>24320</v>
      </c>
      <c r="F344" s="6">
        <v>31731</v>
      </c>
      <c r="G344" s="6">
        <v>36011</v>
      </c>
      <c r="H344" s="6">
        <v>44694</v>
      </c>
      <c r="I344" s="6">
        <v>41645</v>
      </c>
      <c r="J344" s="13">
        <v>34876</v>
      </c>
      <c r="K344" s="6">
        <v>25746</v>
      </c>
      <c r="L344" s="6">
        <v>14010</v>
      </c>
      <c r="M344" s="6">
        <v>10268</v>
      </c>
      <c r="N344" s="6">
        <v>7978</v>
      </c>
      <c r="O344" s="13">
        <v>6135</v>
      </c>
      <c r="P344" s="99">
        <v>6690</v>
      </c>
      <c r="Q344" s="13">
        <v>7043</v>
      </c>
      <c r="R344" s="6">
        <v>7354</v>
      </c>
      <c r="S344" s="13"/>
      <c r="T344" s="104"/>
      <c r="U344" s="104"/>
    </row>
    <row r="345" spans="1:21" ht="12" customHeight="1" hidden="1" outlineLevel="3">
      <c r="A345" s="15"/>
      <c r="B345" s="5" t="s">
        <v>545</v>
      </c>
      <c r="C345" s="28"/>
      <c r="D345" s="28"/>
      <c r="E345" s="13">
        <v>61980</v>
      </c>
      <c r="F345" s="6">
        <v>62160</v>
      </c>
      <c r="G345" s="6">
        <v>46417</v>
      </c>
      <c r="H345" s="6">
        <v>33709</v>
      </c>
      <c r="I345" s="6">
        <v>34754</v>
      </c>
      <c r="J345" s="13">
        <v>31512</v>
      </c>
      <c r="K345" s="6">
        <v>31860</v>
      </c>
      <c r="L345" s="6">
        <v>36063</v>
      </c>
      <c r="M345" s="6">
        <v>37710</v>
      </c>
      <c r="N345" s="6">
        <v>32767</v>
      </c>
      <c r="O345" s="13">
        <v>34636</v>
      </c>
      <c r="P345" s="99">
        <v>29786</v>
      </c>
      <c r="Q345" s="13">
        <v>38612</v>
      </c>
      <c r="R345" s="6">
        <v>34801</v>
      </c>
      <c r="S345" s="13"/>
      <c r="T345" s="104"/>
      <c r="U345" s="104"/>
    </row>
    <row r="346" spans="1:21" ht="12" customHeight="1" hidden="1" outlineLevel="3">
      <c r="A346" s="15"/>
      <c r="B346" s="5" t="s">
        <v>555</v>
      </c>
      <c r="C346" s="28"/>
      <c r="D346" s="28"/>
      <c r="E346" s="13">
        <v>296</v>
      </c>
      <c r="F346" s="7"/>
      <c r="G346" s="6">
        <v>126</v>
      </c>
      <c r="H346" s="6">
        <v>247</v>
      </c>
      <c r="I346" s="6">
        <v>4534</v>
      </c>
      <c r="J346" s="13">
        <v>3952</v>
      </c>
      <c r="K346" s="6">
        <v>2917</v>
      </c>
      <c r="L346" s="6">
        <v>2780</v>
      </c>
      <c r="M346" s="6">
        <v>3463</v>
      </c>
      <c r="N346" s="6">
        <v>4073</v>
      </c>
      <c r="O346" s="13">
        <v>1937</v>
      </c>
      <c r="P346" s="99">
        <v>2184</v>
      </c>
      <c r="Q346" s="13">
        <v>2314</v>
      </c>
      <c r="R346" s="6">
        <v>1580</v>
      </c>
      <c r="S346" s="13"/>
      <c r="T346" s="104"/>
      <c r="U346" s="104"/>
    </row>
    <row r="347" spans="1:21" ht="12" customHeight="1" hidden="1" outlineLevel="3">
      <c r="A347" s="15"/>
      <c r="B347" s="5" t="s">
        <v>548</v>
      </c>
      <c r="C347" s="28"/>
      <c r="D347" s="28"/>
      <c r="E347" s="13">
        <v>18811</v>
      </c>
      <c r="F347" s="6">
        <v>11902</v>
      </c>
      <c r="G347" s="6">
        <v>17300</v>
      </c>
      <c r="H347" s="6">
        <v>6583</v>
      </c>
      <c r="I347" s="6">
        <v>14976</v>
      </c>
      <c r="J347" s="13">
        <v>10197</v>
      </c>
      <c r="K347" s="6">
        <v>7961</v>
      </c>
      <c r="L347" s="6">
        <v>3648</v>
      </c>
      <c r="M347" s="6">
        <v>6022</v>
      </c>
      <c r="N347" s="6">
        <v>6852</v>
      </c>
      <c r="O347" s="13">
        <v>4027</v>
      </c>
      <c r="P347" s="99">
        <v>4243</v>
      </c>
      <c r="Q347" s="13">
        <v>3598</v>
      </c>
      <c r="R347" s="6">
        <v>1750</v>
      </c>
      <c r="S347" s="13"/>
      <c r="T347" s="104"/>
      <c r="U347" s="104"/>
    </row>
    <row r="348" spans="1:21" ht="12" customHeight="1" hidden="1" outlineLevel="3">
      <c r="A348" s="15"/>
      <c r="B348" s="5" t="s">
        <v>568</v>
      </c>
      <c r="C348" s="28"/>
      <c r="D348" s="28"/>
      <c r="E348" s="13">
        <v>2977</v>
      </c>
      <c r="F348" s="6">
        <v>2720</v>
      </c>
      <c r="G348" s="6">
        <v>3049</v>
      </c>
      <c r="H348" s="6">
        <v>4526</v>
      </c>
      <c r="I348" s="6">
        <v>6880</v>
      </c>
      <c r="J348" s="13">
        <v>5683</v>
      </c>
      <c r="K348" s="6">
        <v>4433</v>
      </c>
      <c r="L348" s="6">
        <v>4824</v>
      </c>
      <c r="M348" s="6">
        <v>6682</v>
      </c>
      <c r="N348" s="6">
        <v>3413</v>
      </c>
      <c r="O348" s="13">
        <v>4334</v>
      </c>
      <c r="P348" s="99">
        <v>4558</v>
      </c>
      <c r="Q348" s="13">
        <v>9087</v>
      </c>
      <c r="R348" s="6">
        <v>8930</v>
      </c>
      <c r="S348" s="13"/>
      <c r="T348" s="104"/>
      <c r="U348" s="104"/>
    </row>
    <row r="349" spans="1:21" ht="12" customHeight="1" hidden="1" outlineLevel="3">
      <c r="A349" s="15"/>
      <c r="B349" s="5" t="s">
        <v>553</v>
      </c>
      <c r="C349" s="28"/>
      <c r="D349" s="28"/>
      <c r="E349" s="13">
        <v>150025</v>
      </c>
      <c r="F349" s="6">
        <v>127548</v>
      </c>
      <c r="G349" s="6">
        <v>128092</v>
      </c>
      <c r="H349" s="6">
        <v>144640</v>
      </c>
      <c r="I349" s="6">
        <v>168826</v>
      </c>
      <c r="J349" s="13">
        <v>154827</v>
      </c>
      <c r="K349" s="6">
        <v>147868</v>
      </c>
      <c r="L349" s="6">
        <v>132002</v>
      </c>
      <c r="M349" s="6">
        <v>137320</v>
      </c>
      <c r="N349" s="6">
        <v>135842</v>
      </c>
      <c r="O349" s="13">
        <v>143275</v>
      </c>
      <c r="P349" s="99">
        <v>114584</v>
      </c>
      <c r="Q349" s="13">
        <v>96088</v>
      </c>
      <c r="R349" s="6">
        <v>97276</v>
      </c>
      <c r="S349" s="13"/>
      <c r="T349" s="104"/>
      <c r="U349" s="104"/>
    </row>
    <row r="350" spans="1:21" ht="12" customHeight="1" hidden="1" outlineLevel="3">
      <c r="A350" s="15"/>
      <c r="B350" s="5" t="s">
        <v>580</v>
      </c>
      <c r="C350" s="28"/>
      <c r="D350" s="28"/>
      <c r="E350" s="13">
        <v>186688</v>
      </c>
      <c r="F350" s="6">
        <v>180349</v>
      </c>
      <c r="G350" s="6">
        <v>154547</v>
      </c>
      <c r="H350" s="6">
        <v>140737</v>
      </c>
      <c r="I350" s="6">
        <v>127153</v>
      </c>
      <c r="J350" s="13">
        <v>117241</v>
      </c>
      <c r="K350" s="6">
        <v>124566</v>
      </c>
      <c r="L350" s="6">
        <v>113030</v>
      </c>
      <c r="M350" s="6">
        <v>94470</v>
      </c>
      <c r="N350" s="6">
        <v>96122</v>
      </c>
      <c r="O350" s="13">
        <v>104600</v>
      </c>
      <c r="P350" s="99">
        <v>109594</v>
      </c>
      <c r="Q350" s="13">
        <v>114637</v>
      </c>
      <c r="R350" s="6">
        <v>111910</v>
      </c>
      <c r="S350" s="13"/>
      <c r="T350" s="104"/>
      <c r="U350" s="104"/>
    </row>
    <row r="351" spans="1:21" ht="12" customHeight="1" hidden="1" outlineLevel="3">
      <c r="A351" s="15"/>
      <c r="B351" s="5" t="s">
        <v>551</v>
      </c>
      <c r="C351" s="28"/>
      <c r="D351" s="28"/>
      <c r="E351" s="36"/>
      <c r="F351" s="7"/>
      <c r="G351" s="7"/>
      <c r="H351" s="6">
        <v>1896</v>
      </c>
      <c r="I351" s="6">
        <v>1425</v>
      </c>
      <c r="J351" s="13">
        <v>1711</v>
      </c>
      <c r="K351" s="6">
        <v>1962</v>
      </c>
      <c r="L351" s="6">
        <v>3921</v>
      </c>
      <c r="M351" s="6">
        <v>16922</v>
      </c>
      <c r="N351" s="6">
        <v>17019</v>
      </c>
      <c r="O351" s="13">
        <v>9387</v>
      </c>
      <c r="P351" s="99">
        <v>17533</v>
      </c>
      <c r="Q351" s="13">
        <v>16219</v>
      </c>
      <c r="R351" s="6">
        <v>29462</v>
      </c>
      <c r="S351" s="13"/>
      <c r="T351" s="104"/>
      <c r="U351" s="104"/>
    </row>
    <row r="352" spans="1:21" ht="12" customHeight="1" hidden="1" outlineLevel="3">
      <c r="A352" s="15"/>
      <c r="B352" s="5" t="s">
        <v>571</v>
      </c>
      <c r="C352" s="28"/>
      <c r="D352" s="28"/>
      <c r="E352" s="13">
        <v>328</v>
      </c>
      <c r="F352" s="6">
        <v>423</v>
      </c>
      <c r="G352" s="6">
        <v>434</v>
      </c>
      <c r="H352" s="7"/>
      <c r="I352" s="7"/>
      <c r="J352" s="36"/>
      <c r="K352" s="7"/>
      <c r="L352" s="6">
        <v>647</v>
      </c>
      <c r="M352" s="7">
        <v>914</v>
      </c>
      <c r="N352" s="7">
        <v>728</v>
      </c>
      <c r="O352" s="13">
        <v>450</v>
      </c>
      <c r="P352" s="99">
        <v>370</v>
      </c>
      <c r="Q352" s="13">
        <v>413</v>
      </c>
      <c r="R352" s="7">
        <v>597</v>
      </c>
      <c r="S352" s="36"/>
      <c r="T352" s="125"/>
      <c r="U352" s="125"/>
    </row>
    <row r="353" spans="1:21" ht="12" customHeight="1" hidden="1" outlineLevel="3">
      <c r="A353" s="15"/>
      <c r="B353" s="5" t="s">
        <v>550</v>
      </c>
      <c r="C353" s="28"/>
      <c r="D353" s="28"/>
      <c r="E353" s="13">
        <v>1143</v>
      </c>
      <c r="F353" s="6">
        <v>2817</v>
      </c>
      <c r="G353" s="7"/>
      <c r="H353" s="6">
        <v>3993</v>
      </c>
      <c r="I353" s="6">
        <v>3784</v>
      </c>
      <c r="J353" s="13">
        <v>4079</v>
      </c>
      <c r="K353" s="6">
        <v>5763</v>
      </c>
      <c r="L353" s="6">
        <v>4649</v>
      </c>
      <c r="M353" s="6">
        <v>3245</v>
      </c>
      <c r="N353" s="6">
        <v>4533</v>
      </c>
      <c r="O353" s="13">
        <v>6387</v>
      </c>
      <c r="P353" s="99">
        <v>10749</v>
      </c>
      <c r="Q353" s="13">
        <v>25039</v>
      </c>
      <c r="R353" s="6">
        <v>24263</v>
      </c>
      <c r="S353" s="13"/>
      <c r="T353" s="104"/>
      <c r="U353" s="104"/>
    </row>
    <row r="354" spans="1:21" ht="12" customHeight="1" hidden="1" outlineLevel="3">
      <c r="A354" s="15"/>
      <c r="B354" s="5" t="s">
        <v>554</v>
      </c>
      <c r="C354" s="28"/>
      <c r="D354" s="28"/>
      <c r="E354" s="13">
        <v>9555</v>
      </c>
      <c r="F354" s="6">
        <v>10380</v>
      </c>
      <c r="G354" s="6">
        <v>10682</v>
      </c>
      <c r="H354" s="6">
        <v>13406</v>
      </c>
      <c r="I354" s="6">
        <v>19140</v>
      </c>
      <c r="J354" s="13">
        <v>28659</v>
      </c>
      <c r="K354" s="6">
        <v>35266</v>
      </c>
      <c r="L354" s="6">
        <v>45485</v>
      </c>
      <c r="M354" s="6">
        <v>53696</v>
      </c>
      <c r="N354" s="6">
        <v>59369</v>
      </c>
      <c r="O354" s="13">
        <v>65938</v>
      </c>
      <c r="P354" s="99">
        <v>56153</v>
      </c>
      <c r="Q354" s="13">
        <v>65383</v>
      </c>
      <c r="R354" s="6">
        <v>100712</v>
      </c>
      <c r="S354" s="13"/>
      <c r="T354" s="104"/>
      <c r="U354" s="104"/>
    </row>
    <row r="355" spans="1:21" ht="12" customHeight="1" hidden="1" outlineLevel="3">
      <c r="A355" s="15"/>
      <c r="B355" s="5" t="s">
        <v>572</v>
      </c>
      <c r="C355" s="28"/>
      <c r="D355" s="28"/>
      <c r="E355" s="36"/>
      <c r="F355" s="7"/>
      <c r="G355" s="7"/>
      <c r="H355" s="7"/>
      <c r="I355" s="7"/>
      <c r="J355" s="36"/>
      <c r="K355" s="7"/>
      <c r="L355" s="7"/>
      <c r="M355" s="7">
        <v>256</v>
      </c>
      <c r="N355" s="7">
        <v>103</v>
      </c>
      <c r="O355" s="13">
        <v>95</v>
      </c>
      <c r="P355" s="99">
        <v>116</v>
      </c>
      <c r="Q355" s="13">
        <v>119</v>
      </c>
      <c r="R355" s="7">
        <v>114</v>
      </c>
      <c r="S355" s="36"/>
      <c r="T355" s="125"/>
      <c r="U355" s="125"/>
    </row>
    <row r="356" spans="1:21" ht="12" customHeight="1" hidden="1" outlineLevel="3">
      <c r="A356" s="15"/>
      <c r="B356" s="5" t="s">
        <v>558</v>
      </c>
      <c r="C356" s="28"/>
      <c r="D356" s="28"/>
      <c r="E356" s="13">
        <v>684</v>
      </c>
      <c r="F356" s="6">
        <v>496</v>
      </c>
      <c r="G356" s="6">
        <v>754</v>
      </c>
      <c r="H356" s="6">
        <v>785</v>
      </c>
      <c r="I356" s="6">
        <v>841</v>
      </c>
      <c r="J356" s="13">
        <v>954</v>
      </c>
      <c r="K356" s="6">
        <v>1128</v>
      </c>
      <c r="L356" s="6">
        <v>1236</v>
      </c>
      <c r="M356" s="6">
        <v>1215</v>
      </c>
      <c r="N356" s="6">
        <v>4022</v>
      </c>
      <c r="O356" s="13">
        <v>4311</v>
      </c>
      <c r="P356" s="99">
        <v>3405</v>
      </c>
      <c r="Q356" s="13">
        <v>4680</v>
      </c>
      <c r="R356" s="6">
        <v>2564</v>
      </c>
      <c r="S356" s="13"/>
      <c r="T356" s="104"/>
      <c r="U356" s="104"/>
    </row>
    <row r="357" spans="1:21" ht="12" customHeight="1" hidden="1" outlineLevel="3">
      <c r="A357" s="15"/>
      <c r="B357" s="5" t="s">
        <v>560</v>
      </c>
      <c r="C357" s="28"/>
      <c r="D357" s="28"/>
      <c r="E357" s="13">
        <v>587</v>
      </c>
      <c r="F357" s="6">
        <v>1190</v>
      </c>
      <c r="G357" s="6">
        <v>783</v>
      </c>
      <c r="H357" s="6">
        <v>589</v>
      </c>
      <c r="I357" s="6">
        <v>584</v>
      </c>
      <c r="J357" s="13">
        <v>562</v>
      </c>
      <c r="K357" s="6">
        <v>474</v>
      </c>
      <c r="L357" s="6">
        <v>553</v>
      </c>
      <c r="M357" s="6">
        <v>644</v>
      </c>
      <c r="N357" s="6">
        <v>817</v>
      </c>
      <c r="O357" s="13">
        <v>943</v>
      </c>
      <c r="P357" s="99">
        <v>1080</v>
      </c>
      <c r="Q357" s="13">
        <v>1138</v>
      </c>
      <c r="R357" s="6">
        <v>418</v>
      </c>
      <c r="S357" s="13"/>
      <c r="T357" s="104"/>
      <c r="U357" s="104"/>
    </row>
    <row r="358" spans="1:21" ht="12" customHeight="1" hidden="1" outlineLevel="3">
      <c r="A358" s="15"/>
      <c r="B358" s="5" t="s">
        <v>561</v>
      </c>
      <c r="C358" s="28"/>
      <c r="D358" s="28"/>
      <c r="E358" s="13">
        <v>49968</v>
      </c>
      <c r="F358" s="6">
        <v>46667</v>
      </c>
      <c r="G358" s="6">
        <v>45321</v>
      </c>
      <c r="H358" s="6">
        <v>28799</v>
      </c>
      <c r="I358" s="6">
        <v>26171</v>
      </c>
      <c r="J358" s="13">
        <v>28488</v>
      </c>
      <c r="K358" s="6">
        <v>29089</v>
      </c>
      <c r="L358" s="6">
        <v>30653</v>
      </c>
      <c r="M358" s="6">
        <v>28229</v>
      </c>
      <c r="N358" s="6">
        <v>29754</v>
      </c>
      <c r="O358" s="13">
        <v>26275</v>
      </c>
      <c r="P358" s="99">
        <v>28598</v>
      </c>
      <c r="Q358" s="13">
        <v>30955</v>
      </c>
      <c r="R358" s="6">
        <v>25882</v>
      </c>
      <c r="S358" s="13"/>
      <c r="T358" s="104"/>
      <c r="U358" s="104"/>
    </row>
    <row r="359" spans="1:21" ht="12" customHeight="1" hidden="1" outlineLevel="3">
      <c r="A359" s="15"/>
      <c r="B359" s="5" t="s">
        <v>573</v>
      </c>
      <c r="C359" s="28"/>
      <c r="D359" s="28"/>
      <c r="E359" s="13">
        <v>9474</v>
      </c>
      <c r="F359" s="6">
        <v>10838</v>
      </c>
      <c r="G359" s="6">
        <v>9041</v>
      </c>
      <c r="H359" s="6">
        <v>7867</v>
      </c>
      <c r="I359" s="6">
        <v>8154</v>
      </c>
      <c r="J359" s="13">
        <v>12655</v>
      </c>
      <c r="K359" s="6">
        <v>11955</v>
      </c>
      <c r="L359" s="6">
        <v>14877</v>
      </c>
      <c r="M359" s="6">
        <v>10312</v>
      </c>
      <c r="N359" s="6">
        <v>11444</v>
      </c>
      <c r="O359" s="13">
        <v>11645</v>
      </c>
      <c r="P359" s="99">
        <v>14406</v>
      </c>
      <c r="Q359" s="13">
        <v>12723</v>
      </c>
      <c r="R359" s="6">
        <v>13480</v>
      </c>
      <c r="S359" s="13"/>
      <c r="T359" s="104"/>
      <c r="U359" s="104"/>
    </row>
    <row r="360" spans="1:21" ht="12" customHeight="1" hidden="1" outlineLevel="3">
      <c r="A360" s="15"/>
      <c r="B360" s="5" t="s">
        <v>564</v>
      </c>
      <c r="C360" s="28"/>
      <c r="D360" s="28"/>
      <c r="E360" s="13">
        <v>1625</v>
      </c>
      <c r="F360" s="6">
        <v>2217</v>
      </c>
      <c r="G360" s="6">
        <v>2704</v>
      </c>
      <c r="H360" s="6">
        <v>2435</v>
      </c>
      <c r="I360" s="6">
        <v>2855</v>
      </c>
      <c r="J360" s="13">
        <v>2981</v>
      </c>
      <c r="K360" s="6">
        <v>4447</v>
      </c>
      <c r="L360" s="8">
        <v>6020</v>
      </c>
      <c r="M360" s="6">
        <v>22408</v>
      </c>
      <c r="N360" s="6">
        <v>25570</v>
      </c>
      <c r="O360" s="13">
        <v>21750</v>
      </c>
      <c r="P360" s="99">
        <v>23238</v>
      </c>
      <c r="Q360" s="13">
        <v>21819</v>
      </c>
      <c r="R360" s="6">
        <v>24476</v>
      </c>
      <c r="S360" s="13"/>
      <c r="T360" s="104"/>
      <c r="U360" s="104"/>
    </row>
    <row r="361" spans="1:21" ht="12" customHeight="1" hidden="1" outlineLevel="3">
      <c r="A361" s="15"/>
      <c r="B361" s="5" t="s">
        <v>552</v>
      </c>
      <c r="C361" s="28"/>
      <c r="D361" s="28"/>
      <c r="E361" s="13">
        <v>16743</v>
      </c>
      <c r="F361" s="6">
        <v>16743</v>
      </c>
      <c r="G361" s="6">
        <v>21805</v>
      </c>
      <c r="H361" s="6">
        <v>26517</v>
      </c>
      <c r="I361" s="6">
        <v>38220</v>
      </c>
      <c r="J361" s="13">
        <v>42860</v>
      </c>
      <c r="K361" s="6">
        <v>62375</v>
      </c>
      <c r="L361" s="6">
        <v>71936</v>
      </c>
      <c r="M361" s="6">
        <v>84170</v>
      </c>
      <c r="N361" s="6">
        <v>79590</v>
      </c>
      <c r="O361" s="13">
        <v>123721</v>
      </c>
      <c r="P361" s="99">
        <v>114599</v>
      </c>
      <c r="Q361" s="13">
        <v>94142</v>
      </c>
      <c r="R361" s="6">
        <v>225793</v>
      </c>
      <c r="S361" s="13"/>
      <c r="T361" s="104"/>
      <c r="U361" s="104"/>
    </row>
    <row r="362" spans="1:21" ht="12" customHeight="1" hidden="1" outlineLevel="3">
      <c r="A362" s="15"/>
      <c r="B362" s="5" t="s">
        <v>569</v>
      </c>
      <c r="C362" s="28"/>
      <c r="D362" s="28"/>
      <c r="E362" s="13">
        <v>43474</v>
      </c>
      <c r="F362" s="6">
        <v>36399</v>
      </c>
      <c r="G362" s="6">
        <v>37792</v>
      </c>
      <c r="H362" s="6">
        <v>33222</v>
      </c>
      <c r="I362" s="6">
        <v>28893</v>
      </c>
      <c r="J362" s="13">
        <v>39573</v>
      </c>
      <c r="K362" s="6">
        <v>51239</v>
      </c>
      <c r="L362" s="6">
        <v>33629</v>
      </c>
      <c r="M362" s="6">
        <v>30461</v>
      </c>
      <c r="N362" s="6">
        <v>29525</v>
      </c>
      <c r="O362" s="13">
        <v>32457</v>
      </c>
      <c r="P362" s="99">
        <v>36634</v>
      </c>
      <c r="Q362" s="13">
        <v>50179</v>
      </c>
      <c r="R362" s="6">
        <v>50167</v>
      </c>
      <c r="S362" s="13"/>
      <c r="T362" s="104"/>
      <c r="U362" s="104"/>
    </row>
    <row r="363" spans="1:21" ht="12" customHeight="1" hidden="1" outlineLevel="3">
      <c r="A363" s="15"/>
      <c r="B363" s="5" t="s">
        <v>574</v>
      </c>
      <c r="C363" s="28"/>
      <c r="D363" s="28"/>
      <c r="E363" s="13">
        <v>28700</v>
      </c>
      <c r="F363" s="6">
        <v>27583</v>
      </c>
      <c r="G363" s="6">
        <v>36515</v>
      </c>
      <c r="H363" s="6">
        <v>35427</v>
      </c>
      <c r="I363" s="6">
        <v>35685</v>
      </c>
      <c r="J363" s="13">
        <v>38437</v>
      </c>
      <c r="K363" s="6">
        <v>46711</v>
      </c>
      <c r="L363" s="6">
        <v>43889</v>
      </c>
      <c r="M363" s="6">
        <v>44365</v>
      </c>
      <c r="N363" s="6">
        <v>43440</v>
      </c>
      <c r="O363" s="13">
        <v>39314</v>
      </c>
      <c r="P363" s="99">
        <v>36012</v>
      </c>
      <c r="Q363" s="13">
        <v>33500</v>
      </c>
      <c r="R363" s="6">
        <v>34061</v>
      </c>
      <c r="S363" s="13"/>
      <c r="T363" s="104"/>
      <c r="U363" s="104"/>
    </row>
    <row r="364" spans="1:21" ht="12" customHeight="1" hidden="1" outlineLevel="3">
      <c r="A364" s="15"/>
      <c r="B364" s="5" t="s">
        <v>570</v>
      </c>
      <c r="C364" s="28"/>
      <c r="D364" s="28"/>
      <c r="E364" s="13">
        <v>82210</v>
      </c>
      <c r="F364" s="6">
        <v>89785</v>
      </c>
      <c r="G364" s="6">
        <v>120125</v>
      </c>
      <c r="H364" s="6">
        <v>130535</v>
      </c>
      <c r="I364" s="6">
        <v>148275</v>
      </c>
      <c r="J364" s="13">
        <v>161755</v>
      </c>
      <c r="K364" s="6">
        <v>154015</v>
      </c>
      <c r="L364" s="6">
        <v>164541</v>
      </c>
      <c r="M364" s="6">
        <v>129257</v>
      </c>
      <c r="N364" s="6">
        <v>203705</v>
      </c>
      <c r="O364" s="13">
        <v>194842</v>
      </c>
      <c r="P364" s="99">
        <v>177565</v>
      </c>
      <c r="Q364" s="13">
        <v>193884</v>
      </c>
      <c r="R364" s="6">
        <v>207496</v>
      </c>
      <c r="S364" s="13"/>
      <c r="T364" s="104"/>
      <c r="U364" s="104"/>
    </row>
    <row r="365" spans="1:21" ht="12" customHeight="1" hidden="1" outlineLevel="2" collapsed="1">
      <c r="A365" s="19" t="s">
        <v>583</v>
      </c>
      <c r="B365" s="20"/>
      <c r="C365" s="22"/>
      <c r="D365" s="22"/>
      <c r="E365" s="46"/>
      <c r="F365" s="47"/>
      <c r="G365" s="47"/>
      <c r="H365" s="47"/>
      <c r="I365" s="47"/>
      <c r="J365" s="46"/>
      <c r="K365" s="47"/>
      <c r="L365" s="47"/>
      <c r="M365" s="47"/>
      <c r="N365" s="47"/>
      <c r="O365" s="46"/>
      <c r="P365" s="47"/>
      <c r="Q365" s="46"/>
      <c r="R365" s="47"/>
      <c r="S365" s="46"/>
      <c r="T365" s="79"/>
      <c r="U365" s="79"/>
    </row>
    <row r="366" spans="1:21" ht="12" customHeight="1" hidden="1" outlineLevel="3">
      <c r="A366" s="74"/>
      <c r="B366" s="5" t="s">
        <v>622</v>
      </c>
      <c r="C366" s="28"/>
      <c r="D366" s="28"/>
      <c r="E366" s="13"/>
      <c r="F366" s="6"/>
      <c r="G366" s="6"/>
      <c r="H366" s="6"/>
      <c r="I366" s="6"/>
      <c r="J366" s="13"/>
      <c r="K366" s="6"/>
      <c r="L366" s="6"/>
      <c r="M366" s="6"/>
      <c r="N366" s="6"/>
      <c r="O366" s="13"/>
      <c r="P366" s="6"/>
      <c r="Q366" s="13"/>
      <c r="R366" s="6"/>
      <c r="S366" s="13"/>
      <c r="T366" s="104"/>
      <c r="U366" s="104"/>
    </row>
    <row r="367" spans="1:21" ht="12" customHeight="1" hidden="1" outlineLevel="3">
      <c r="A367" s="15"/>
      <c r="B367" s="5" t="s">
        <v>546</v>
      </c>
      <c r="C367" s="28"/>
      <c r="D367" s="28"/>
      <c r="E367" s="36"/>
      <c r="F367" s="7"/>
      <c r="G367" s="6">
        <v>3544</v>
      </c>
      <c r="H367" s="6">
        <v>4382</v>
      </c>
      <c r="I367" s="6">
        <v>5783</v>
      </c>
      <c r="J367" s="13">
        <v>5882</v>
      </c>
      <c r="K367" s="6">
        <v>6738</v>
      </c>
      <c r="L367" s="6">
        <v>5966</v>
      </c>
      <c r="M367" s="6">
        <v>7140</v>
      </c>
      <c r="N367" s="6">
        <v>965</v>
      </c>
      <c r="O367" s="13">
        <v>889</v>
      </c>
      <c r="P367" s="99">
        <v>612</v>
      </c>
      <c r="Q367" s="13">
        <v>1750</v>
      </c>
      <c r="R367" s="6">
        <v>808</v>
      </c>
      <c r="S367" s="13"/>
      <c r="T367" s="104"/>
      <c r="U367" s="104"/>
    </row>
    <row r="368" spans="1:21" ht="12" customHeight="1" hidden="1" outlineLevel="3">
      <c r="A368" s="15"/>
      <c r="B368" s="5" t="s">
        <v>576</v>
      </c>
      <c r="C368" s="28"/>
      <c r="D368" s="28"/>
      <c r="E368" s="36"/>
      <c r="F368" s="7"/>
      <c r="G368" s="7"/>
      <c r="H368" s="6">
        <v>12654</v>
      </c>
      <c r="I368" s="6">
        <v>8940</v>
      </c>
      <c r="J368" s="36"/>
      <c r="K368" s="6">
        <v>12292</v>
      </c>
      <c r="L368" s="6">
        <v>13240</v>
      </c>
      <c r="M368" s="6">
        <v>7571</v>
      </c>
      <c r="N368" s="6">
        <v>5297</v>
      </c>
      <c r="O368" s="13">
        <v>3263</v>
      </c>
      <c r="P368" s="99">
        <v>3269</v>
      </c>
      <c r="Q368" s="13">
        <v>1081</v>
      </c>
      <c r="R368" s="6">
        <v>960</v>
      </c>
      <c r="S368" s="13"/>
      <c r="T368" s="104"/>
      <c r="U368" s="104"/>
    </row>
    <row r="369" spans="1:21" ht="12" customHeight="1" hidden="1" outlineLevel="3">
      <c r="A369" s="15"/>
      <c r="B369" s="5" t="s">
        <v>547</v>
      </c>
      <c r="C369" s="28"/>
      <c r="D369" s="28"/>
      <c r="E369" s="13">
        <v>6436</v>
      </c>
      <c r="F369" s="6">
        <v>6321</v>
      </c>
      <c r="G369" s="6">
        <v>3261</v>
      </c>
      <c r="H369" s="6">
        <v>2199</v>
      </c>
      <c r="I369" s="6">
        <v>5020</v>
      </c>
      <c r="J369" s="13">
        <v>2626</v>
      </c>
      <c r="K369" s="6">
        <v>2346</v>
      </c>
      <c r="L369" s="6">
        <v>2371</v>
      </c>
      <c r="M369" s="6">
        <v>1204</v>
      </c>
      <c r="N369" s="6">
        <v>1149</v>
      </c>
      <c r="O369" s="13">
        <v>1085</v>
      </c>
      <c r="P369" s="99">
        <v>1638</v>
      </c>
      <c r="Q369" s="13">
        <v>1753</v>
      </c>
      <c r="R369" s="6">
        <v>2243</v>
      </c>
      <c r="S369" s="13"/>
      <c r="T369" s="104"/>
      <c r="U369" s="104"/>
    </row>
    <row r="370" spans="1:21" ht="12" customHeight="1" hidden="1" outlineLevel="3">
      <c r="A370" s="15"/>
      <c r="B370" s="5" t="s">
        <v>549</v>
      </c>
      <c r="C370" s="28"/>
      <c r="D370" s="28"/>
      <c r="E370" s="13">
        <v>3425</v>
      </c>
      <c r="F370" s="6">
        <v>3090</v>
      </c>
      <c r="G370" s="6">
        <v>4091</v>
      </c>
      <c r="H370" s="6">
        <v>3706</v>
      </c>
      <c r="I370" s="6">
        <v>6543</v>
      </c>
      <c r="J370" s="13">
        <v>7072</v>
      </c>
      <c r="K370" s="6">
        <v>4781</v>
      </c>
      <c r="L370" s="6">
        <v>4242</v>
      </c>
      <c r="M370" s="6">
        <v>2124</v>
      </c>
      <c r="N370" s="6">
        <v>1670</v>
      </c>
      <c r="O370" s="13">
        <v>1184</v>
      </c>
      <c r="P370" s="99">
        <v>1518</v>
      </c>
      <c r="Q370" s="13">
        <v>1339</v>
      </c>
      <c r="R370" s="6">
        <v>1330</v>
      </c>
      <c r="S370" s="13"/>
      <c r="T370" s="104"/>
      <c r="U370" s="104"/>
    </row>
    <row r="371" spans="1:21" ht="12" customHeight="1" hidden="1" outlineLevel="3">
      <c r="A371" s="15"/>
      <c r="B371" s="5" t="s">
        <v>579</v>
      </c>
      <c r="C371" s="28"/>
      <c r="D371" s="28"/>
      <c r="E371" s="13">
        <v>2048</v>
      </c>
      <c r="F371" s="6">
        <v>1700</v>
      </c>
      <c r="G371" s="6">
        <v>1914</v>
      </c>
      <c r="H371" s="7"/>
      <c r="I371" s="6">
        <v>2625</v>
      </c>
      <c r="J371" s="13">
        <v>2660</v>
      </c>
      <c r="K371" s="6">
        <v>2147</v>
      </c>
      <c r="L371" s="6">
        <v>1713</v>
      </c>
      <c r="M371" s="7">
        <v>1135</v>
      </c>
      <c r="N371" s="6">
        <v>819</v>
      </c>
      <c r="O371" s="13">
        <v>9488</v>
      </c>
      <c r="P371" s="99">
        <v>9216</v>
      </c>
      <c r="Q371" s="13"/>
      <c r="R371" s="7" t="s">
        <v>612</v>
      </c>
      <c r="S371" s="36"/>
      <c r="T371" s="125"/>
      <c r="U371" s="125"/>
    </row>
    <row r="372" spans="1:22" ht="12" customHeight="1" hidden="1" outlineLevel="3">
      <c r="A372" s="15"/>
      <c r="B372" s="5" t="s">
        <v>559</v>
      </c>
      <c r="C372" s="28"/>
      <c r="D372" s="28"/>
      <c r="E372" s="13">
        <v>5393</v>
      </c>
      <c r="F372" s="6">
        <v>8590</v>
      </c>
      <c r="G372" s="6">
        <v>3369</v>
      </c>
      <c r="H372" s="6">
        <v>5261</v>
      </c>
      <c r="I372" s="6">
        <v>5432</v>
      </c>
      <c r="J372" s="13">
        <v>9870</v>
      </c>
      <c r="K372" s="6">
        <v>6101</v>
      </c>
      <c r="L372" s="6">
        <v>8442</v>
      </c>
      <c r="M372" s="6">
        <v>8104</v>
      </c>
      <c r="N372" s="6">
        <v>5802</v>
      </c>
      <c r="O372" s="13">
        <v>6086</v>
      </c>
      <c r="P372" s="99">
        <v>20554</v>
      </c>
      <c r="Q372" s="13">
        <v>18379</v>
      </c>
      <c r="R372" s="6">
        <v>9178</v>
      </c>
      <c r="S372" s="13"/>
      <c r="T372" s="104"/>
      <c r="U372" s="104"/>
      <c r="V372" s="99"/>
    </row>
    <row r="373" spans="1:21" ht="12" customHeight="1" hidden="1" outlineLevel="3">
      <c r="A373" s="15"/>
      <c r="B373" s="5" t="s">
        <v>620</v>
      </c>
      <c r="C373" s="28"/>
      <c r="D373" s="28"/>
      <c r="E373" s="13"/>
      <c r="F373" s="6"/>
      <c r="G373" s="6"/>
      <c r="H373" s="6"/>
      <c r="I373" s="6"/>
      <c r="J373" s="13"/>
      <c r="K373" s="6"/>
      <c r="L373" s="6"/>
      <c r="M373" s="6"/>
      <c r="N373" s="6"/>
      <c r="O373" s="13"/>
      <c r="P373" s="6"/>
      <c r="Q373" s="13"/>
      <c r="R373" s="6"/>
      <c r="S373" s="13"/>
      <c r="T373" s="104"/>
      <c r="U373" s="104"/>
    </row>
    <row r="374" spans="1:21" ht="12" customHeight="1" hidden="1" outlineLevel="3">
      <c r="A374" s="15"/>
      <c r="B374" s="5" t="s">
        <v>556</v>
      </c>
      <c r="C374" s="28"/>
      <c r="D374" s="28"/>
      <c r="E374" s="13">
        <v>13482</v>
      </c>
      <c r="F374" s="6">
        <v>9947</v>
      </c>
      <c r="G374" s="6">
        <v>9421</v>
      </c>
      <c r="H374" s="6">
        <v>9951</v>
      </c>
      <c r="I374" s="6">
        <v>17178</v>
      </c>
      <c r="J374" s="13">
        <v>20106</v>
      </c>
      <c r="K374" s="6">
        <v>18964</v>
      </c>
      <c r="L374" s="6">
        <v>8322</v>
      </c>
      <c r="M374" s="6">
        <v>4230</v>
      </c>
      <c r="N374" s="6">
        <v>3235</v>
      </c>
      <c r="O374" s="13">
        <v>3660</v>
      </c>
      <c r="P374" s="99">
        <v>2467</v>
      </c>
      <c r="Q374" s="13">
        <v>3784</v>
      </c>
      <c r="R374" s="6">
        <v>3083</v>
      </c>
      <c r="S374" s="13"/>
      <c r="T374" s="104"/>
      <c r="U374" s="104"/>
    </row>
    <row r="375" spans="1:21" ht="12" customHeight="1" hidden="1" outlineLevel="3">
      <c r="A375" s="15"/>
      <c r="B375" s="5" t="s">
        <v>557</v>
      </c>
      <c r="C375" s="28"/>
      <c r="D375" s="28"/>
      <c r="E375" s="13">
        <v>490</v>
      </c>
      <c r="F375" s="6">
        <v>507</v>
      </c>
      <c r="G375" s="6">
        <v>504</v>
      </c>
      <c r="H375" s="6">
        <v>471</v>
      </c>
      <c r="I375" s="6">
        <v>610</v>
      </c>
      <c r="J375" s="13">
        <v>435</v>
      </c>
      <c r="K375" s="6">
        <v>467</v>
      </c>
      <c r="L375" s="6">
        <v>371</v>
      </c>
      <c r="M375" s="6">
        <v>310</v>
      </c>
      <c r="N375" s="6">
        <v>203</v>
      </c>
      <c r="O375" s="13">
        <v>181</v>
      </c>
      <c r="P375" s="99">
        <v>254</v>
      </c>
      <c r="Q375" s="13">
        <v>202</v>
      </c>
      <c r="R375" s="6">
        <v>185</v>
      </c>
      <c r="S375" s="13"/>
      <c r="T375" s="104"/>
      <c r="U375" s="104"/>
    </row>
    <row r="376" spans="1:21" ht="12" customHeight="1" hidden="1" outlineLevel="3">
      <c r="A376" s="15"/>
      <c r="B376" s="5" t="s">
        <v>575</v>
      </c>
      <c r="C376" s="28"/>
      <c r="D376" s="28"/>
      <c r="E376" s="36"/>
      <c r="F376" s="7">
        <v>1700</v>
      </c>
      <c r="G376" s="7">
        <v>1914</v>
      </c>
      <c r="H376" s="7"/>
      <c r="I376" s="7"/>
      <c r="J376" s="36">
        <v>2660</v>
      </c>
      <c r="K376" s="7">
        <v>2147</v>
      </c>
      <c r="L376" s="7">
        <v>1713</v>
      </c>
      <c r="M376" s="7">
        <v>1135</v>
      </c>
      <c r="N376" s="7">
        <v>819</v>
      </c>
      <c r="O376" s="36">
        <v>1193</v>
      </c>
      <c r="P376" s="7">
        <v>1186</v>
      </c>
      <c r="Q376" s="36">
        <v>1096</v>
      </c>
      <c r="R376" s="6" t="s">
        <v>612</v>
      </c>
      <c r="S376" s="13"/>
      <c r="T376" s="13"/>
      <c r="U376" s="13"/>
    </row>
    <row r="377" spans="1:21" ht="12" customHeight="1" hidden="1" outlineLevel="3">
      <c r="A377" s="15"/>
      <c r="B377" s="5" t="s">
        <v>563</v>
      </c>
      <c r="C377" s="28"/>
      <c r="D377" s="28"/>
      <c r="E377" s="13">
        <v>1436</v>
      </c>
      <c r="F377" s="6">
        <v>1070</v>
      </c>
      <c r="G377" s="6">
        <v>1182</v>
      </c>
      <c r="H377" s="6">
        <v>1653</v>
      </c>
      <c r="I377" s="6">
        <v>1937</v>
      </c>
      <c r="J377" s="13">
        <v>2866</v>
      </c>
      <c r="K377" s="6">
        <v>1064</v>
      </c>
      <c r="L377" s="6">
        <v>1542</v>
      </c>
      <c r="M377" s="6">
        <v>1802</v>
      </c>
      <c r="N377" s="6">
        <v>2503</v>
      </c>
      <c r="O377" s="13">
        <v>2926</v>
      </c>
      <c r="P377" s="99">
        <v>3445</v>
      </c>
      <c r="Q377" s="13">
        <v>3792</v>
      </c>
      <c r="R377" s="6">
        <v>3933</v>
      </c>
      <c r="S377" s="13"/>
      <c r="T377" s="104"/>
      <c r="U377" s="104"/>
    </row>
    <row r="378" spans="1:21" ht="12" customHeight="1" hidden="1" outlineLevel="3">
      <c r="A378" s="15"/>
      <c r="B378" s="5" t="s">
        <v>565</v>
      </c>
      <c r="C378" s="28"/>
      <c r="D378" s="28"/>
      <c r="E378" s="36"/>
      <c r="F378" s="6">
        <v>363</v>
      </c>
      <c r="G378" s="6">
        <v>242</v>
      </c>
      <c r="H378" s="6">
        <v>139</v>
      </c>
      <c r="I378" s="6">
        <v>282</v>
      </c>
      <c r="J378" s="13">
        <v>767</v>
      </c>
      <c r="K378" s="6">
        <v>29</v>
      </c>
      <c r="L378" s="6">
        <v>31</v>
      </c>
      <c r="M378" s="6">
        <v>5585</v>
      </c>
      <c r="N378" s="6">
        <v>9399</v>
      </c>
      <c r="O378" s="13"/>
      <c r="P378" s="6"/>
      <c r="Q378" s="13"/>
      <c r="R378" s="6">
        <v>2791</v>
      </c>
      <c r="S378" s="13"/>
      <c r="T378" s="104"/>
      <c r="U378" s="104"/>
    </row>
    <row r="379" spans="1:21" ht="12" customHeight="1" hidden="1" outlineLevel="3">
      <c r="A379" s="15"/>
      <c r="B379" s="5" t="s">
        <v>619</v>
      </c>
      <c r="C379" s="28"/>
      <c r="D379" s="28"/>
      <c r="E379" s="36"/>
      <c r="F379" s="6"/>
      <c r="G379" s="6"/>
      <c r="H379" s="6"/>
      <c r="I379" s="6"/>
      <c r="J379" s="13"/>
      <c r="K379" s="6"/>
      <c r="L379" s="6"/>
      <c r="M379" s="6"/>
      <c r="N379" s="6"/>
      <c r="O379" s="13"/>
      <c r="P379" s="6"/>
      <c r="Q379" s="13"/>
      <c r="R379" s="6" t="s">
        <v>631</v>
      </c>
      <c r="S379" s="13"/>
      <c r="T379" s="104"/>
      <c r="U379" s="104"/>
    </row>
    <row r="380" spans="1:21" ht="12" customHeight="1" hidden="1" outlineLevel="3">
      <c r="A380" s="15"/>
      <c r="B380" s="5" t="s">
        <v>567</v>
      </c>
      <c r="C380" s="28"/>
      <c r="D380" s="28"/>
      <c r="E380" s="13">
        <v>4526</v>
      </c>
      <c r="F380" s="6">
        <v>2886</v>
      </c>
      <c r="G380" s="6">
        <v>3484</v>
      </c>
      <c r="H380" s="6">
        <v>3492</v>
      </c>
      <c r="I380" s="6">
        <v>4016</v>
      </c>
      <c r="J380" s="13">
        <v>1393</v>
      </c>
      <c r="K380" s="6">
        <v>1125</v>
      </c>
      <c r="L380" s="6">
        <v>1478</v>
      </c>
      <c r="M380" s="6">
        <v>478</v>
      </c>
      <c r="N380" s="6">
        <v>262</v>
      </c>
      <c r="O380" s="13">
        <v>239</v>
      </c>
      <c r="P380" s="99">
        <v>272</v>
      </c>
      <c r="Q380" s="13">
        <v>255</v>
      </c>
      <c r="R380" s="6">
        <v>207</v>
      </c>
      <c r="S380" s="13"/>
      <c r="T380" s="104"/>
      <c r="U380" s="104"/>
    </row>
    <row r="381" spans="1:21" ht="12" customHeight="1" hidden="1" outlineLevel="3">
      <c r="A381" s="15"/>
      <c r="B381" s="5" t="s">
        <v>566</v>
      </c>
      <c r="C381" s="28"/>
      <c r="D381" s="28"/>
      <c r="E381" s="13">
        <v>2102</v>
      </c>
      <c r="F381" s="6">
        <v>1346</v>
      </c>
      <c r="G381" s="6">
        <v>2808</v>
      </c>
      <c r="H381" s="6">
        <v>3306</v>
      </c>
      <c r="I381" s="6">
        <v>3333</v>
      </c>
      <c r="J381" s="13">
        <v>2684</v>
      </c>
      <c r="K381" s="6">
        <v>3204</v>
      </c>
      <c r="L381" s="6">
        <v>1551</v>
      </c>
      <c r="M381" s="6">
        <v>1691</v>
      </c>
      <c r="N381" s="6">
        <v>1792</v>
      </c>
      <c r="O381" s="13">
        <v>1840</v>
      </c>
      <c r="P381" s="99">
        <v>1775</v>
      </c>
      <c r="Q381" s="13">
        <v>1490</v>
      </c>
      <c r="R381" s="6">
        <v>1470</v>
      </c>
      <c r="S381" s="13"/>
      <c r="T381" s="104"/>
      <c r="U381" s="104"/>
    </row>
    <row r="382" spans="1:21" ht="12" customHeight="1" hidden="1" outlineLevel="2" collapsed="1">
      <c r="A382" s="19" t="s">
        <v>582</v>
      </c>
      <c r="B382" s="20"/>
      <c r="C382" s="22"/>
      <c r="D382" s="22"/>
      <c r="E382" s="46"/>
      <c r="F382" s="47"/>
      <c r="G382" s="47"/>
      <c r="H382" s="47"/>
      <c r="I382" s="47"/>
      <c r="J382" s="46"/>
      <c r="K382" s="47"/>
      <c r="L382" s="47"/>
      <c r="M382" s="47"/>
      <c r="N382" s="47"/>
      <c r="O382" s="46"/>
      <c r="P382" s="47"/>
      <c r="Q382" s="46"/>
      <c r="R382" s="47"/>
      <c r="S382" s="46"/>
      <c r="T382" s="79"/>
      <c r="U382" s="79"/>
    </row>
    <row r="383" spans="1:21" ht="12" customHeight="1" hidden="1" outlineLevel="3">
      <c r="A383" s="16"/>
      <c r="B383" s="17" t="s">
        <v>577</v>
      </c>
      <c r="C383" s="29"/>
      <c r="D383" s="29"/>
      <c r="E383" s="44"/>
      <c r="F383" s="45"/>
      <c r="G383" s="26">
        <v>23725</v>
      </c>
      <c r="H383" s="18">
        <v>24785</v>
      </c>
      <c r="I383" s="18">
        <v>8238</v>
      </c>
      <c r="J383" s="14">
        <v>6901</v>
      </c>
      <c r="K383" s="18">
        <v>5072</v>
      </c>
      <c r="L383" s="47">
        <v>4359</v>
      </c>
      <c r="M383" s="18">
        <v>5968</v>
      </c>
      <c r="N383" s="18">
        <v>8141</v>
      </c>
      <c r="O383" s="14"/>
      <c r="P383" s="18"/>
      <c r="Q383" s="14"/>
      <c r="R383" s="18"/>
      <c r="S383" s="14"/>
      <c r="T383" s="106"/>
      <c r="U383" s="106"/>
    </row>
    <row r="384" spans="1:21" ht="12" customHeight="1" hidden="1" outlineLevel="1" collapsed="1">
      <c r="A384" s="19" t="s">
        <v>596</v>
      </c>
      <c r="B384" s="20"/>
      <c r="C384" s="22"/>
      <c r="D384" s="22"/>
      <c r="E384" s="22"/>
      <c r="F384" s="20"/>
      <c r="G384" s="20"/>
      <c r="H384" s="20"/>
      <c r="I384" s="20"/>
      <c r="J384" s="22"/>
      <c r="K384" s="20"/>
      <c r="L384" s="17"/>
      <c r="M384" s="20"/>
      <c r="N384" s="20"/>
      <c r="O384" s="22"/>
      <c r="P384" s="20"/>
      <c r="Q384" s="22"/>
      <c r="R384" s="20"/>
      <c r="S384" s="22"/>
      <c r="T384" s="21"/>
      <c r="U384" s="21"/>
    </row>
    <row r="385" spans="1:21" ht="12" customHeight="1" hidden="1" outlineLevel="2" collapsed="1">
      <c r="A385" s="19" t="s">
        <v>581</v>
      </c>
      <c r="B385" s="20"/>
      <c r="C385" s="22"/>
      <c r="D385" s="22"/>
      <c r="E385" s="22"/>
      <c r="F385" s="20"/>
      <c r="G385" s="20"/>
      <c r="H385" s="20"/>
      <c r="I385" s="20"/>
      <c r="J385" s="22"/>
      <c r="K385" s="20"/>
      <c r="L385" s="17"/>
      <c r="M385" s="20"/>
      <c r="N385" s="20"/>
      <c r="O385" s="22"/>
      <c r="P385" s="20"/>
      <c r="Q385" s="22"/>
      <c r="R385" s="20"/>
      <c r="S385" s="22"/>
      <c r="T385" s="21"/>
      <c r="U385" s="21"/>
    </row>
    <row r="386" spans="1:21" ht="12" customHeight="1" hidden="1" outlineLevel="3">
      <c r="A386" s="15"/>
      <c r="B386" s="5" t="s">
        <v>562</v>
      </c>
      <c r="C386" s="28"/>
      <c r="D386" s="28"/>
      <c r="E386" s="30">
        <v>3.0391695469213036</v>
      </c>
      <c r="F386" s="32">
        <v>3.9560171580758676</v>
      </c>
      <c r="G386" s="32">
        <v>4.465849169853813</v>
      </c>
      <c r="H386" s="32">
        <v>5.517591814498104</v>
      </c>
      <c r="I386" s="32">
        <v>5.114476713933053</v>
      </c>
      <c r="J386" s="30">
        <v>4.252465963262917</v>
      </c>
      <c r="K386" s="32">
        <v>3.119102314939441</v>
      </c>
      <c r="L386" s="32">
        <v>1.6914194208270836</v>
      </c>
      <c r="M386" s="32">
        <v>1.2343435042853406</v>
      </c>
      <c r="N386" s="32">
        <v>0.9548476049817719</v>
      </c>
      <c r="O386" s="30">
        <f aca="true" t="shared" si="205" ref="O386:R406">O344/O6*1000</f>
        <v>0.7325119488399805</v>
      </c>
      <c r="P386" s="32">
        <f t="shared" si="205"/>
        <v>0.796025630835439</v>
      </c>
      <c r="Q386" s="30">
        <f t="shared" si="205"/>
        <v>0.8376425600916066</v>
      </c>
      <c r="R386" s="32">
        <f t="shared" si="205"/>
        <v>0.8701043320641847</v>
      </c>
      <c r="S386" s="30"/>
      <c r="T386" s="121"/>
      <c r="U386" s="121"/>
    </row>
    <row r="387" spans="1:21" ht="12" customHeight="1" hidden="1" outlineLevel="3">
      <c r="A387" s="15"/>
      <c r="B387" s="5" t="s">
        <v>545</v>
      </c>
      <c r="C387" s="28"/>
      <c r="D387" s="28"/>
      <c r="E387" s="30">
        <v>6.053275268249068</v>
      </c>
      <c r="F387" s="32">
        <v>6.05646425253819</v>
      </c>
      <c r="G387" s="32">
        <v>4.502253939848057</v>
      </c>
      <c r="H387" s="32">
        <v>3.255070277227042</v>
      </c>
      <c r="I387" s="32">
        <v>3.3428811703566064</v>
      </c>
      <c r="J387" s="30">
        <v>3.0166998345371923</v>
      </c>
      <c r="K387" s="32">
        <v>3.031000110166294</v>
      </c>
      <c r="L387" s="32">
        <v>3.407141022930249</v>
      </c>
      <c r="M387" s="32">
        <v>3.5352464350822443</v>
      </c>
      <c r="N387" s="32">
        <v>3.047219959304683</v>
      </c>
      <c r="O387" s="30">
        <f t="shared" si="205"/>
        <v>3.1952309545148228</v>
      </c>
      <c r="P387" s="32">
        <f t="shared" si="205"/>
        <v>2.7280541434394494</v>
      </c>
      <c r="Q387" s="30">
        <f t="shared" si="205"/>
        <v>3.480173233527267</v>
      </c>
      <c r="R387" s="32">
        <f t="shared" si="205"/>
        <v>3.117910429307803</v>
      </c>
      <c r="S387" s="30"/>
      <c r="T387" s="121"/>
      <c r="U387" s="121"/>
    </row>
    <row r="388" spans="1:21" ht="12" customHeight="1" hidden="1" outlineLevel="3">
      <c r="A388" s="15"/>
      <c r="B388" s="5" t="s">
        <v>555</v>
      </c>
      <c r="C388" s="28"/>
      <c r="D388" s="28"/>
      <c r="E388" s="30">
        <v>0.4286767357425159</v>
      </c>
      <c r="F388" s="32"/>
      <c r="G388" s="32">
        <v>0.17858686762886247</v>
      </c>
      <c r="H388" s="32">
        <v>0.34538836614522817</v>
      </c>
      <c r="I388" s="32">
        <v>6.207837977345636</v>
      </c>
      <c r="J388" s="30">
        <v>5.275135982914539</v>
      </c>
      <c r="K388" s="32">
        <v>3.8060369460891894</v>
      </c>
      <c r="L388" s="32">
        <v>3.5701260074690118</v>
      </c>
      <c r="M388" s="32">
        <v>4.387604226189043</v>
      </c>
      <c r="N388" s="32">
        <v>5.11121568627451</v>
      </c>
      <c r="O388" s="30">
        <f t="shared" si="205"/>
        <v>2.4117627283672856</v>
      </c>
      <c r="P388" s="32">
        <f t="shared" si="205"/>
        <v>2.7149490014730837</v>
      </c>
      <c r="Q388" s="30">
        <f t="shared" si="205"/>
        <v>2.6844205004344492</v>
      </c>
      <c r="R388" s="32">
        <f t="shared" si="205"/>
        <v>1.8247374341419922</v>
      </c>
      <c r="S388" s="30"/>
      <c r="T388" s="121"/>
      <c r="U388" s="121"/>
    </row>
    <row r="389" spans="1:21" ht="12" customHeight="1" hidden="1" outlineLevel="3">
      <c r="A389" s="15"/>
      <c r="B389" s="5" t="s">
        <v>548</v>
      </c>
      <c r="C389" s="28"/>
      <c r="D389" s="28"/>
      <c r="E389" s="30">
        <v>3.529255049699626</v>
      </c>
      <c r="F389" s="32">
        <v>2.2250006169132948</v>
      </c>
      <c r="G389" s="32">
        <v>3.2225892703797103</v>
      </c>
      <c r="H389" s="32">
        <v>1.2228088493244273</v>
      </c>
      <c r="I389" s="32">
        <v>2.7745459126581244</v>
      </c>
      <c r="J389" s="30">
        <v>1.8843535089315993</v>
      </c>
      <c r="K389" s="32">
        <v>1.4668005783185096</v>
      </c>
      <c r="L389" s="32">
        <v>0.6697161270140134</v>
      </c>
      <c r="M389" s="32">
        <v>1.0997497895737804</v>
      </c>
      <c r="N389" s="32">
        <v>1.24322977742159</v>
      </c>
      <c r="O389" s="30">
        <f t="shared" si="205"/>
        <v>0.7282823297583539</v>
      </c>
      <c r="P389" s="32">
        <f t="shared" si="205"/>
        <v>0.7630433109353836</v>
      </c>
      <c r="Q389" s="30">
        <f t="shared" si="205"/>
        <v>0.6447432459650685</v>
      </c>
      <c r="R389" s="32">
        <f t="shared" si="205"/>
        <v>0.31235341700359187</v>
      </c>
      <c r="S389" s="30"/>
      <c r="T389" s="121"/>
      <c r="U389" s="121"/>
    </row>
    <row r="390" spans="1:21" ht="12" customHeight="1" hidden="1" outlineLevel="3">
      <c r="A390" s="15"/>
      <c r="B390" s="5" t="s">
        <v>568</v>
      </c>
      <c r="C390" s="28"/>
      <c r="D390" s="28"/>
      <c r="E390" s="30">
        <v>0.5756770732012944</v>
      </c>
      <c r="F390" s="32">
        <v>0.5249835218866982</v>
      </c>
      <c r="G390" s="32">
        <v>0.5869216756969959</v>
      </c>
      <c r="H390" s="32">
        <v>0.8693322218583465</v>
      </c>
      <c r="I390" s="32">
        <v>1.3180753341359288</v>
      </c>
      <c r="J390" s="30">
        <v>1.0852438724205407</v>
      </c>
      <c r="K390" s="32">
        <v>0.84348444890954</v>
      </c>
      <c r="L390" s="32">
        <v>0.9141635659201187</v>
      </c>
      <c r="M390" s="32">
        <v>1.2606395944219433</v>
      </c>
      <c r="N390" s="32">
        <v>0.6407808476931702</v>
      </c>
      <c r="O390" s="30">
        <f t="shared" si="205"/>
        <v>0.8098774401668938</v>
      </c>
      <c r="P390" s="32">
        <f t="shared" si="205"/>
        <v>0.8479564584218559</v>
      </c>
      <c r="Q390" s="30">
        <f t="shared" si="205"/>
        <v>1.6823830408680038</v>
      </c>
      <c r="R390" s="32">
        <f t="shared" si="205"/>
        <v>1.6455751718271634</v>
      </c>
      <c r="S390" s="30"/>
      <c r="T390" s="121"/>
      <c r="U390" s="121"/>
    </row>
    <row r="391" spans="1:21" ht="12" customHeight="1" hidden="1" outlineLevel="3">
      <c r="A391" s="15"/>
      <c r="B391" s="5" t="s">
        <v>553</v>
      </c>
      <c r="C391" s="28"/>
      <c r="D391" s="28"/>
      <c r="E391" s="30">
        <v>2.4779080929229824</v>
      </c>
      <c r="F391" s="32"/>
      <c r="G391" s="32"/>
      <c r="H391" s="32">
        <v>2.3380284859287026</v>
      </c>
      <c r="I391" s="32"/>
      <c r="J391" s="30">
        <v>2.466463617164549</v>
      </c>
      <c r="K391" s="32">
        <v>2.338586961635948</v>
      </c>
      <c r="L391" s="32">
        <v>2.07403354839845</v>
      </c>
      <c r="M391" s="32">
        <v>2.1453806277378717</v>
      </c>
      <c r="N391" s="32">
        <v>2.110358864938819</v>
      </c>
      <c r="O391" s="30">
        <f t="shared" si="205"/>
        <v>2.2138932210442777</v>
      </c>
      <c r="P391" s="32">
        <f t="shared" si="205"/>
        <v>1.760790690048192</v>
      </c>
      <c r="Q391" s="30">
        <f t="shared" si="205"/>
        <v>1.4717590456823206</v>
      </c>
      <c r="R391" s="32">
        <f t="shared" si="205"/>
        <v>1.4833447976548648</v>
      </c>
      <c r="S391" s="30"/>
      <c r="T391" s="121"/>
      <c r="U391" s="121"/>
    </row>
    <row r="392" spans="1:21" ht="12" customHeight="1" hidden="1" outlineLevel="3">
      <c r="A392" s="15"/>
      <c r="B392" s="5" t="s">
        <v>580</v>
      </c>
      <c r="C392" s="28"/>
      <c r="D392" s="28"/>
      <c r="E392" s="30">
        <v>2.272153167815748</v>
      </c>
      <c r="F392" s="32">
        <v>2.1924387128836362</v>
      </c>
      <c r="G392" s="32">
        <v>1.8746533325099497</v>
      </c>
      <c r="H392" s="32">
        <v>1.7051449125407032</v>
      </c>
      <c r="I392" s="32">
        <v>1.5406570406165652</v>
      </c>
      <c r="J392" s="30">
        <v>1.421088406011434</v>
      </c>
      <c r="K392" s="32">
        <v>1.5110265600224753</v>
      </c>
      <c r="L392" s="32">
        <v>1.3731413360297102</v>
      </c>
      <c r="M392" s="32">
        <v>1.1490207410832276</v>
      </c>
      <c r="N392" s="32">
        <v>1.1721858332948385</v>
      </c>
      <c r="O392" s="30">
        <f t="shared" si="205"/>
        <v>1.2786933250509214</v>
      </c>
      <c r="P392" s="32">
        <f t="shared" si="205"/>
        <v>1.3405731180656253</v>
      </c>
      <c r="Q392" s="30">
        <f t="shared" si="205"/>
        <v>1.4271131200989942</v>
      </c>
      <c r="R392" s="32">
        <f t="shared" si="205"/>
        <v>1.3897763772688867</v>
      </c>
      <c r="S392" s="30"/>
      <c r="T392" s="121"/>
      <c r="U392" s="121"/>
    </row>
    <row r="393" spans="1:21" ht="12" customHeight="1" hidden="1" outlineLevel="3">
      <c r="A393" s="15"/>
      <c r="B393" s="5" t="s">
        <v>551</v>
      </c>
      <c r="C393" s="28"/>
      <c r="D393" s="28"/>
      <c r="E393" s="30"/>
      <c r="F393" s="32"/>
      <c r="G393" s="32"/>
      <c r="H393" s="32"/>
      <c r="I393" s="32">
        <v>0.12906848781548189</v>
      </c>
      <c r="J393" s="30"/>
      <c r="K393" s="32">
        <v>0.1763567130021009</v>
      </c>
      <c r="L393" s="32">
        <v>0.3509748705215123</v>
      </c>
      <c r="M393" s="32">
        <v>1.5090355308221086</v>
      </c>
      <c r="N393" s="32">
        <v>1.5114025236399198</v>
      </c>
      <c r="O393" s="30">
        <f t="shared" si="205"/>
        <v>0.8303318903880526</v>
      </c>
      <c r="P393" s="32">
        <f t="shared" si="205"/>
        <v>1.5475367307176642</v>
      </c>
      <c r="Q393" s="30">
        <f t="shared" si="205"/>
        <v>1.4581453225801522</v>
      </c>
      <c r="R393" s="32">
        <f t="shared" si="205"/>
        <v>2.6632297124666486</v>
      </c>
      <c r="S393" s="30"/>
      <c r="T393" s="121"/>
      <c r="U393" s="121"/>
    </row>
    <row r="394" spans="1:21" ht="12" customHeight="1" hidden="1" outlineLevel="3">
      <c r="A394" s="15"/>
      <c r="B394" s="5" t="s">
        <v>571</v>
      </c>
      <c r="C394" s="28"/>
      <c r="D394" s="28"/>
      <c r="E394" s="30">
        <v>1.1754208042315148</v>
      </c>
      <c r="F394" s="32">
        <v>1.492795409389436</v>
      </c>
      <c r="G394" s="32">
        <v>1.514437756259269</v>
      </c>
      <c r="H394" s="32"/>
      <c r="I394" s="32"/>
      <c r="J394" s="30"/>
      <c r="K394" s="32"/>
      <c r="L394" s="32"/>
      <c r="M394" s="32">
        <v>2.897365426251906</v>
      </c>
      <c r="N394" s="32">
        <v>2.279502016482553</v>
      </c>
      <c r="O394" s="30">
        <f t="shared" si="205"/>
        <v>1.4167427509995907</v>
      </c>
      <c r="P394" s="32">
        <f t="shared" si="205"/>
        <v>1.1618705487797218</v>
      </c>
      <c r="Q394" s="30">
        <f t="shared" si="205"/>
        <v>1.2923413909098023</v>
      </c>
      <c r="R394" s="32">
        <f t="shared" si="205"/>
        <v>1.8548610097030669</v>
      </c>
      <c r="S394" s="30"/>
      <c r="T394" s="121"/>
      <c r="U394" s="121"/>
    </row>
    <row r="395" spans="1:21" ht="12" customHeight="1" hidden="1" outlineLevel="3">
      <c r="A395" s="15"/>
      <c r="B395" s="5" t="s">
        <v>550</v>
      </c>
      <c r="C395" s="28"/>
      <c r="D395" s="28"/>
      <c r="E395" s="30">
        <v>0.3025758656700811</v>
      </c>
      <c r="F395" s="32">
        <v>0.7349750820748265</v>
      </c>
      <c r="G395" s="32"/>
      <c r="H395" s="32">
        <v>1.0072673087648905</v>
      </c>
      <c r="I395" s="32">
        <v>0.9392256005496357</v>
      </c>
      <c r="J395" s="30">
        <v>0.9920538408705754</v>
      </c>
      <c r="K395" s="32">
        <v>1.3694834507085765</v>
      </c>
      <c r="L395" s="32">
        <v>1.0780224861253012</v>
      </c>
      <c r="M395" s="32">
        <v>0.7372763036669555</v>
      </c>
      <c r="N395" s="32">
        <v>1.0186448181248215</v>
      </c>
      <c r="O395" s="30">
        <f t="shared" si="205"/>
        <v>1.4295453701038574</v>
      </c>
      <c r="P395" s="32">
        <f t="shared" si="205"/>
        <v>2.399236101438872</v>
      </c>
      <c r="Q395" s="30">
        <f t="shared" si="205"/>
        <v>5.463801198723811</v>
      </c>
      <c r="R395" s="32">
        <f t="shared" si="205"/>
        <v>5.284805101711207</v>
      </c>
      <c r="S395" s="30"/>
      <c r="T395" s="121"/>
      <c r="U395" s="121"/>
    </row>
    <row r="396" spans="1:21" ht="12" customHeight="1" hidden="1" outlineLevel="3">
      <c r="A396" s="15"/>
      <c r="B396" s="5" t="s">
        <v>554</v>
      </c>
      <c r="C396" s="28"/>
      <c r="D396" s="28"/>
      <c r="E396" s="30">
        <v>0.16785678975180807</v>
      </c>
      <c r="F396" s="32"/>
      <c r="G396" s="32"/>
      <c r="H396" s="32">
        <v>0.23387560629974283</v>
      </c>
      <c r="I396" s="32">
        <v>0.3306370749363709</v>
      </c>
      <c r="J396" s="30">
        <v>0.4902127222850594</v>
      </c>
      <c r="K396" s="32">
        <v>0.6002548589606181</v>
      </c>
      <c r="L396" s="32">
        <v>0.7692205312561521</v>
      </c>
      <c r="M396" s="32">
        <v>0.9006480956079819</v>
      </c>
      <c r="N396" s="32">
        <v>0.9887406572676378</v>
      </c>
      <c r="O396" s="30">
        <f t="shared" si="205"/>
        <v>1.1140030528393892</v>
      </c>
      <c r="P396" s="32">
        <f t="shared" si="205"/>
        <v>0.9458989847331807</v>
      </c>
      <c r="Q396" s="30">
        <f t="shared" si="205"/>
        <v>1.1008312645709706</v>
      </c>
      <c r="R396" s="32">
        <f t="shared" si="205"/>
        <v>1.687385724444007</v>
      </c>
      <c r="S396" s="30"/>
      <c r="T396" s="121"/>
      <c r="U396" s="121"/>
    </row>
    <row r="397" spans="1:21" ht="12" customHeight="1" hidden="1" outlineLevel="3">
      <c r="A397" s="15"/>
      <c r="B397" s="5" t="s">
        <v>572</v>
      </c>
      <c r="C397" s="28"/>
      <c r="D397" s="28"/>
      <c r="E397" s="30"/>
      <c r="F397" s="32"/>
      <c r="G397" s="32"/>
      <c r="H397" s="32"/>
      <c r="I397" s="32"/>
      <c r="J397" s="30"/>
      <c r="K397" s="32"/>
      <c r="L397" s="32"/>
      <c r="M397" s="32"/>
      <c r="N397" s="32"/>
      <c r="O397" s="30">
        <f t="shared" si="205"/>
        <v>2.6466818966958265</v>
      </c>
      <c r="P397" s="32">
        <f t="shared" si="205"/>
        <v>3.208674485505643</v>
      </c>
      <c r="Q397" s="30">
        <f t="shared" si="205"/>
        <v>3.2625085675119943</v>
      </c>
      <c r="R397" s="32">
        <f t="shared" si="205"/>
        <v>3.0946305445463924</v>
      </c>
      <c r="S397" s="30"/>
      <c r="T397" s="121"/>
      <c r="U397" s="121"/>
    </row>
    <row r="398" spans="1:21" ht="12" customHeight="1" hidden="1" outlineLevel="3">
      <c r="A398" s="15"/>
      <c r="B398" s="5" t="s">
        <v>558</v>
      </c>
      <c r="C398" s="28"/>
      <c r="D398" s="28"/>
      <c r="E398" s="30">
        <v>1.5774907749077491</v>
      </c>
      <c r="F398" s="32">
        <v>1.1298405466970387</v>
      </c>
      <c r="G398" s="32">
        <v>1.6980069811958112</v>
      </c>
      <c r="H398" s="32">
        <v>1.7510595583314745</v>
      </c>
      <c r="I398" s="32">
        <v>1.8485141550905575</v>
      </c>
      <c r="J398" s="30">
        <v>2.0683823688832037</v>
      </c>
      <c r="K398" s="32">
        <v>2.404676328008084</v>
      </c>
      <c r="L398" s="32">
        <v>2.5956189480183207</v>
      </c>
      <c r="M398" s="32">
        <v>2.5113735249556117</v>
      </c>
      <c r="N398" s="32">
        <v>8.149949341438704</v>
      </c>
      <c r="O398" s="30">
        <f t="shared" si="205"/>
        <v>8.586520497305134</v>
      </c>
      <c r="P398" s="32">
        <f t="shared" si="205"/>
        <v>6.652469521725539</v>
      </c>
      <c r="Q398" s="30">
        <f t="shared" si="205"/>
        <v>8.916782413361457</v>
      </c>
      <c r="R398" s="32">
        <f t="shared" si="205"/>
        <v>4.774327376596486</v>
      </c>
      <c r="S398" s="30"/>
      <c r="T398" s="121"/>
      <c r="U398" s="121"/>
    </row>
    <row r="399" spans="1:21" ht="12" customHeight="1" hidden="1" outlineLevel="3">
      <c r="A399" s="15"/>
      <c r="B399" s="5" t="s">
        <v>560</v>
      </c>
      <c r="C399" s="28"/>
      <c r="D399" s="28"/>
      <c r="E399" s="30">
        <v>1.5439201895839307</v>
      </c>
      <c r="F399" s="32">
        <v>3.040251395577584</v>
      </c>
      <c r="G399" s="32">
        <v>1.9840817350452689</v>
      </c>
      <c r="H399" s="32">
        <v>1.482521847690387</v>
      </c>
      <c r="I399" s="32">
        <v>1.4604856114658122</v>
      </c>
      <c r="J399" s="30">
        <v>1.395690742745885</v>
      </c>
      <c r="K399" s="32">
        <v>1.1703530318069362</v>
      </c>
      <c r="L399" s="32">
        <v>1.3560236384590865</v>
      </c>
      <c r="M399" s="32">
        <v>1.5696214872407321</v>
      </c>
      <c r="N399" s="32">
        <v>1.9752955085600168</v>
      </c>
      <c r="O399" s="30">
        <f t="shared" si="205"/>
        <v>2.2757329163167395</v>
      </c>
      <c r="P399" s="32">
        <f t="shared" si="205"/>
        <v>2.586157353307408</v>
      </c>
      <c r="Q399" s="30">
        <f t="shared" si="205"/>
        <v>2.7254482140889866</v>
      </c>
      <c r="R399" s="32">
        <f t="shared" si="205"/>
        <v>0.9920164038693386</v>
      </c>
      <c r="S399" s="30"/>
      <c r="T399" s="121"/>
      <c r="U399" s="121"/>
    </row>
    <row r="400" spans="1:21" ht="12" customHeight="1" hidden="1" outlineLevel="3">
      <c r="A400" s="15"/>
      <c r="B400" s="5" t="s">
        <v>561</v>
      </c>
      <c r="C400" s="28"/>
      <c r="D400" s="28"/>
      <c r="E400" s="30">
        <v>3.149782998559627</v>
      </c>
      <c r="F400" s="32">
        <v>2.919045541476474</v>
      </c>
      <c r="G400" s="32">
        <v>2.8140452031739893</v>
      </c>
      <c r="H400" s="32">
        <v>1.7785315390291303</v>
      </c>
      <c r="I400" s="32">
        <v>1.6097274258040581</v>
      </c>
      <c r="J400" s="30">
        <v>1.7471377494967044</v>
      </c>
      <c r="K400" s="32">
        <v>1.780863598545629</v>
      </c>
      <c r="L400" s="32">
        <v>1.873885254375965</v>
      </c>
      <c r="M400" s="32">
        <v>1.7207140161601677</v>
      </c>
      <c r="N400" s="32">
        <v>1.8048273946521327</v>
      </c>
      <c r="O400" s="30">
        <f t="shared" si="205"/>
        <v>1.5852197548969718</v>
      </c>
      <c r="P400" s="32">
        <f t="shared" si="205"/>
        <v>1.7170841224116824</v>
      </c>
      <c r="Q400" s="30">
        <f t="shared" si="205"/>
        <v>1.850230491320324</v>
      </c>
      <c r="R400" s="32">
        <f t="shared" si="205"/>
        <v>1.5424705333716737</v>
      </c>
      <c r="S400" s="30"/>
      <c r="T400" s="121"/>
      <c r="U400" s="121"/>
    </row>
    <row r="401" spans="1:21" ht="12" customHeight="1" hidden="1" outlineLevel="3">
      <c r="A401" s="15"/>
      <c r="B401" s="5" t="s">
        <v>573</v>
      </c>
      <c r="C401" s="28"/>
      <c r="D401" s="28"/>
      <c r="E401" s="30">
        <v>2.115441854711525</v>
      </c>
      <c r="F401" s="32">
        <v>2.4066068664015656</v>
      </c>
      <c r="G401" s="32">
        <v>1.99842354200845</v>
      </c>
      <c r="H401" s="32">
        <v>1.7281556469193708</v>
      </c>
      <c r="I401" s="32">
        <v>1.781338415631212</v>
      </c>
      <c r="J401" s="30">
        <v>2.7472867422736766</v>
      </c>
      <c r="K401" s="32">
        <v>2.5763870196643737</v>
      </c>
      <c r="L401" s="32">
        <v>3.178076081564851</v>
      </c>
      <c r="M401" s="32">
        <v>2.1768266334485284</v>
      </c>
      <c r="N401" s="32">
        <v>2.384538257211749</v>
      </c>
      <c r="O401" s="30">
        <f t="shared" si="205"/>
        <v>2.396978798110164</v>
      </c>
      <c r="P401" s="32">
        <f t="shared" si="205"/>
        <v>2.9278672765204594</v>
      </c>
      <c r="Q401" s="30">
        <f t="shared" si="205"/>
        <v>2.5518114190702925</v>
      </c>
      <c r="R401" s="32">
        <f t="shared" si="205"/>
        <v>2.66863316687371</v>
      </c>
      <c r="S401" s="30"/>
      <c r="T401" s="121"/>
      <c r="U401" s="121"/>
    </row>
    <row r="402" spans="1:21" ht="12" customHeight="1" hidden="1" outlineLevel="3">
      <c r="A402" s="15"/>
      <c r="B402" s="5" t="s">
        <v>564</v>
      </c>
      <c r="C402" s="28"/>
      <c r="D402" s="28"/>
      <c r="E402" s="30">
        <v>0.1593916398741581</v>
      </c>
      <c r="F402" s="32">
        <v>0.21615227884170457</v>
      </c>
      <c r="G402" s="32">
        <v>0.2617785841108919</v>
      </c>
      <c r="H402" s="32">
        <v>0.23396667680362127</v>
      </c>
      <c r="I402" s="32"/>
      <c r="J402" s="30"/>
      <c r="K402" s="32">
        <v>0.4207352563845416</v>
      </c>
      <c r="L402" s="32">
        <v>0.5679730203380571</v>
      </c>
      <c r="M402" s="32">
        <v>2.1104630765499657</v>
      </c>
      <c r="N402" s="32">
        <v>2.406078712743184</v>
      </c>
      <c r="O402" s="30">
        <f t="shared" si="205"/>
        <v>2.044612408701006</v>
      </c>
      <c r="P402" s="32">
        <f t="shared" si="205"/>
        <v>2.1846428389113113</v>
      </c>
      <c r="Q402" s="30">
        <f t="shared" si="205"/>
        <v>2.06964297876062</v>
      </c>
      <c r="R402" s="32">
        <f t="shared" si="205"/>
        <v>2.3338729389454227</v>
      </c>
      <c r="S402" s="30"/>
      <c r="T402" s="121"/>
      <c r="U402" s="121"/>
    </row>
    <row r="403" spans="1:21" ht="12" customHeight="1" hidden="1" outlineLevel="3">
      <c r="A403" s="15"/>
      <c r="B403" s="5" t="s">
        <v>552</v>
      </c>
      <c r="C403" s="28"/>
      <c r="D403" s="28"/>
      <c r="E403" s="30">
        <v>0.41805548245195695</v>
      </c>
      <c r="F403" s="32">
        <v>0.4136451461250952</v>
      </c>
      <c r="G403" s="32">
        <v>0.5322934801384348</v>
      </c>
      <c r="H403" s="32">
        <v>0.6364532849241289</v>
      </c>
      <c r="I403" s="32">
        <v>0.902578611834095</v>
      </c>
      <c r="J403" s="30">
        <v>0.9958633102092138</v>
      </c>
      <c r="K403" s="32">
        <v>1.4254454874223719</v>
      </c>
      <c r="L403" s="32">
        <v>1.6174614242443068</v>
      </c>
      <c r="M403" s="32">
        <v>1.8587443099004866</v>
      </c>
      <c r="N403" s="32">
        <v>1.7367046627999914</v>
      </c>
      <c r="O403" s="30">
        <f t="shared" si="205"/>
        <v>2.6902293365006984</v>
      </c>
      <c r="P403" s="32">
        <f t="shared" si="205"/>
        <v>2.4830278366316363</v>
      </c>
      <c r="Q403" s="30">
        <f t="shared" si="205"/>
        <v>2.0107984030746664</v>
      </c>
      <c r="R403" s="32">
        <f t="shared" si="205"/>
        <v>4.832082082028527</v>
      </c>
      <c r="S403" s="30"/>
      <c r="T403" s="121"/>
      <c r="U403" s="121"/>
    </row>
    <row r="404" spans="1:21" ht="12" customHeight="1" hidden="1" outlineLevel="3">
      <c r="A404" s="15"/>
      <c r="B404" s="5" t="s">
        <v>569</v>
      </c>
      <c r="C404" s="28"/>
      <c r="D404" s="28"/>
      <c r="E404" s="30">
        <v>4.905982400575257</v>
      </c>
      <c r="F404" s="32">
        <v>4.097698111134427</v>
      </c>
      <c r="G404" s="32">
        <v>4.241941523345495</v>
      </c>
      <c r="H404" s="32">
        <v>3.7157798619092635</v>
      </c>
      <c r="I404" s="32">
        <v>3.219035459191347</v>
      </c>
      <c r="J404" s="30">
        <v>4.39144141104948</v>
      </c>
      <c r="K404" s="32">
        <v>5.663174675875289</v>
      </c>
      <c r="L404" s="32">
        <v>3.690118691923206</v>
      </c>
      <c r="M404" s="32">
        <v>3.317134068472939</v>
      </c>
      <c r="N404" s="32">
        <v>3.1897032382212984</v>
      </c>
      <c r="O404" s="30">
        <f t="shared" si="205"/>
        <v>3.4747998058385887</v>
      </c>
      <c r="P404" s="32">
        <f t="shared" si="205"/>
        <v>3.8907894052086065</v>
      </c>
      <c r="Q404" s="30">
        <f t="shared" si="205"/>
        <v>5.29154985497511</v>
      </c>
      <c r="R404" s="32">
        <f t="shared" si="205"/>
        <v>5.249849490780192</v>
      </c>
      <c r="S404" s="30"/>
      <c r="T404" s="121"/>
      <c r="U404" s="121"/>
    </row>
    <row r="405" spans="1:21" ht="12" customHeight="1" hidden="1" outlineLevel="3">
      <c r="A405" s="15"/>
      <c r="B405" s="5" t="s">
        <v>574</v>
      </c>
      <c r="C405" s="28"/>
      <c r="D405" s="28"/>
      <c r="E405" s="30">
        <v>4.005893548752701</v>
      </c>
      <c r="F405" s="32">
        <v>3.8288158544042212</v>
      </c>
      <c r="G405" s="32">
        <v>5.03262766287197</v>
      </c>
      <c r="H405" s="32">
        <v>4.8438217174996545</v>
      </c>
      <c r="I405" s="32">
        <v>4.845774419525517</v>
      </c>
      <c r="J405" s="30">
        <v>5.1836104210029745</v>
      </c>
      <c r="K405" s="32">
        <v>6.2622601462262075</v>
      </c>
      <c r="L405" s="32">
        <v>5.845056007406836</v>
      </c>
      <c r="M405" s="32">
        <v>5.842501488774469</v>
      </c>
      <c r="N405" s="32">
        <v>5.640198933867369</v>
      </c>
      <c r="O405" s="30">
        <f t="shared" si="205"/>
        <v>5.049445105619123</v>
      </c>
      <c r="P405" s="32">
        <f t="shared" si="205"/>
        <v>4.5778935994406655</v>
      </c>
      <c r="Q405" s="30">
        <f t="shared" si="205"/>
        <v>4.211366868887704</v>
      </c>
      <c r="R405" s="32">
        <f t="shared" si="205"/>
        <v>4.236938149485138</v>
      </c>
      <c r="S405" s="30"/>
      <c r="T405" s="121"/>
      <c r="U405" s="121"/>
    </row>
    <row r="406" spans="1:21" ht="12" customHeight="1" hidden="1" outlineLevel="3">
      <c r="A406" s="15"/>
      <c r="B406" s="5" t="s">
        <v>570</v>
      </c>
      <c r="C406" s="28"/>
      <c r="D406" s="28"/>
      <c r="E406" s="30">
        <v>1.3984801560582056</v>
      </c>
      <c r="F406" s="32">
        <v>1.5217853096776748</v>
      </c>
      <c r="G406" s="32"/>
      <c r="H406" s="32">
        <v>2.196247090121927</v>
      </c>
      <c r="I406" s="32">
        <v>2.483791615989249</v>
      </c>
      <c r="J406" s="30">
        <v>2.6941791456326625</v>
      </c>
      <c r="K406" s="32">
        <v>2.549498577369365</v>
      </c>
      <c r="L406" s="32">
        <v>2.7070970096647744</v>
      </c>
      <c r="M406" s="32">
        <v>2.112320295196994</v>
      </c>
      <c r="N406" s="32">
        <v>3.30716290361516</v>
      </c>
      <c r="O406" s="30">
        <f t="shared" si="205"/>
        <v>3.1422050247413043</v>
      </c>
      <c r="P406" s="32">
        <f t="shared" si="205"/>
        <v>2.843965462136419</v>
      </c>
      <c r="Q406" s="30">
        <f t="shared" si="205"/>
        <v>3.0535172026819053</v>
      </c>
      <c r="R406" s="32">
        <f t="shared" si="205"/>
        <v>3.2473984198496337</v>
      </c>
      <c r="S406" s="30"/>
      <c r="T406" s="121"/>
      <c r="U406" s="121"/>
    </row>
    <row r="407" spans="1:21" ht="12" customHeight="1" hidden="1" outlineLevel="2" collapsed="1">
      <c r="A407" s="19" t="s">
        <v>583</v>
      </c>
      <c r="B407" s="20"/>
      <c r="C407" s="22"/>
      <c r="D407" s="22"/>
      <c r="E407" s="69"/>
      <c r="F407" s="70"/>
      <c r="G407" s="70"/>
      <c r="H407" s="70"/>
      <c r="I407" s="70"/>
      <c r="J407" s="69"/>
      <c r="K407" s="70"/>
      <c r="L407" s="70"/>
      <c r="M407" s="70"/>
      <c r="N407" s="70"/>
      <c r="O407" s="69"/>
      <c r="P407" s="70"/>
      <c r="Q407" s="69"/>
      <c r="R407" s="70"/>
      <c r="S407" s="69"/>
      <c r="T407" s="109"/>
      <c r="U407" s="109"/>
    </row>
    <row r="408" spans="1:21" ht="12" customHeight="1" hidden="1" outlineLevel="3">
      <c r="A408" s="15"/>
      <c r="B408" s="5" t="s">
        <v>546</v>
      </c>
      <c r="C408" s="28"/>
      <c r="D408" s="28"/>
      <c r="E408" s="30"/>
      <c r="F408" s="32"/>
      <c r="G408" s="32"/>
      <c r="H408" s="32"/>
      <c r="I408" s="32"/>
      <c r="J408" s="30"/>
      <c r="K408" s="32">
        <v>0.8729392712550608</v>
      </c>
      <c r="L408" s="32">
        <v>0.7768947389667534</v>
      </c>
      <c r="M408" s="32">
        <v>0.9345258616289178</v>
      </c>
      <c r="N408" s="32"/>
      <c r="O408" s="30"/>
      <c r="P408" s="32">
        <f aca="true" t="shared" si="206" ref="P408:P420">P366/P28*1000</f>
        <v>0</v>
      </c>
      <c r="Q408" s="30"/>
      <c r="R408" s="32">
        <f>R366/R28*1000</f>
        <v>0</v>
      </c>
      <c r="S408" s="30"/>
      <c r="T408" s="121"/>
      <c r="U408" s="121"/>
    </row>
    <row r="409" spans="1:21" ht="12" customHeight="1" hidden="1" outlineLevel="3">
      <c r="A409" s="15"/>
      <c r="B409" s="5" t="s">
        <v>576</v>
      </c>
      <c r="C409" s="28"/>
      <c r="D409" s="28"/>
      <c r="E409" s="30"/>
      <c r="F409" s="32"/>
      <c r="G409" s="32"/>
      <c r="H409" s="32">
        <v>2.848239736523194</v>
      </c>
      <c r="I409" s="32">
        <v>2.012727914982733</v>
      </c>
      <c r="J409" s="30"/>
      <c r="K409" s="32">
        <v>2.7666713783209285</v>
      </c>
      <c r="L409" s="32">
        <v>2.9811507512094604</v>
      </c>
      <c r="M409" s="32">
        <v>1.7065634959508844</v>
      </c>
      <c r="N409" s="32">
        <v>1.1943479405897017</v>
      </c>
      <c r="O409" s="30">
        <f aca="true" t="shared" si="207" ref="O409:O420">O367/O29*1000</f>
        <v>0.11753491342211692</v>
      </c>
      <c r="P409" s="32">
        <f t="shared" si="206"/>
        <v>0.08154707051476456</v>
      </c>
      <c r="Q409" s="30">
        <f>Q367/Q29*1000</f>
        <v>0.23883533518287417</v>
      </c>
      <c r="R409" s="32">
        <f>R367/R29*1000</f>
        <v>0.11091965573174575</v>
      </c>
      <c r="S409" s="30"/>
      <c r="T409" s="121"/>
      <c r="U409" s="121"/>
    </row>
    <row r="410" spans="1:21" ht="12" customHeight="1" hidden="1" outlineLevel="3">
      <c r="A410" s="15"/>
      <c r="B410" s="5" t="s">
        <v>547</v>
      </c>
      <c r="C410" s="28"/>
      <c r="D410" s="28"/>
      <c r="E410" s="30">
        <v>0.6261858954837752</v>
      </c>
      <c r="F410" s="32">
        <v>0.6156890545271992</v>
      </c>
      <c r="G410" s="32"/>
      <c r="H410" s="32"/>
      <c r="I410" s="32"/>
      <c r="J410" s="30"/>
      <c r="K410" s="32"/>
      <c r="L410" s="32">
        <v>0.2304808436979237</v>
      </c>
      <c r="M410" s="32">
        <v>0.11597966695340488</v>
      </c>
      <c r="N410" s="32"/>
      <c r="O410" s="30">
        <f t="shared" si="207"/>
        <v>0.7372766676450326</v>
      </c>
      <c r="P410" s="32">
        <f t="shared" si="206"/>
        <v>0.7620300630067622</v>
      </c>
      <c r="Q410" s="30">
        <f>Q368/Q30*1000</f>
        <v>0.25280730704324433</v>
      </c>
      <c r="R410" s="32">
        <f>R368/R30*1000</f>
        <v>0.22523896446386088</v>
      </c>
      <c r="S410" s="30"/>
      <c r="T410" s="121"/>
      <c r="U410" s="121"/>
    </row>
    <row r="411" spans="1:21" ht="12" customHeight="1" hidden="1" outlineLevel="3">
      <c r="A411" s="15"/>
      <c r="B411" s="5" t="s">
        <v>549</v>
      </c>
      <c r="C411" s="28"/>
      <c r="D411" s="28"/>
      <c r="E411" s="30">
        <v>2.496226507228853</v>
      </c>
      <c r="F411" s="32"/>
      <c r="G411" s="32"/>
      <c r="H411" s="32"/>
      <c r="I411" s="32"/>
      <c r="J411" s="30"/>
      <c r="K411" s="32">
        <v>3.5554821801999577</v>
      </c>
      <c r="L411" s="32">
        <v>3.159990733077624</v>
      </c>
      <c r="M411" s="32">
        <v>1.5839693944896658</v>
      </c>
      <c r="N411" s="32">
        <v>1.2458828049521975</v>
      </c>
      <c r="O411" s="30">
        <f t="shared" si="207"/>
        <v>0.10326632823863907</v>
      </c>
      <c r="P411" s="32">
        <f t="shared" si="206"/>
        <v>0.15551464619468572</v>
      </c>
      <c r="Q411" s="30">
        <f>Q369/Q31*1000</f>
        <v>0.16686584909063823</v>
      </c>
      <c r="R411" s="32">
        <f>R369/R31*1000</f>
        <v>0.21329149282649265</v>
      </c>
      <c r="S411" s="30"/>
      <c r="T411" s="121"/>
      <c r="U411" s="121"/>
    </row>
    <row r="412" spans="1:21" ht="12" customHeight="1" hidden="1" outlineLevel="3">
      <c r="A412" s="15"/>
      <c r="B412" s="5" t="s">
        <v>579</v>
      </c>
      <c r="C412" s="28"/>
      <c r="D412" s="28"/>
      <c r="E412" s="30">
        <v>1.013069987900541</v>
      </c>
      <c r="F412" s="32"/>
      <c r="G412" s="32"/>
      <c r="H412" s="32"/>
      <c r="I412" s="32"/>
      <c r="J412" s="30"/>
      <c r="K412" s="32"/>
      <c r="L412" s="32"/>
      <c r="M412" s="32"/>
      <c r="N412" s="32"/>
      <c r="O412" s="30">
        <f t="shared" si="207"/>
        <v>0.8834983550066524</v>
      </c>
      <c r="P412" s="32">
        <f t="shared" si="206"/>
        <v>1.1326718370623956</v>
      </c>
      <c r="Q412" s="30">
        <f>Q370/Q32*1000</f>
        <v>1.0104005608138138</v>
      </c>
      <c r="R412" s="32">
        <f>R370/R32*1000</f>
        <v>1.007442958276712</v>
      </c>
      <c r="S412" s="30"/>
      <c r="T412" s="121"/>
      <c r="U412" s="121"/>
    </row>
    <row r="413" spans="1:21" ht="12" customHeight="1" hidden="1" outlineLevel="3">
      <c r="A413" s="15"/>
      <c r="B413" s="5" t="s">
        <v>559</v>
      </c>
      <c r="C413" s="28"/>
      <c r="D413" s="28"/>
      <c r="E413" s="30">
        <v>0.5276059311007114</v>
      </c>
      <c r="F413" s="32">
        <v>0.8421322592732094</v>
      </c>
      <c r="G413" s="32">
        <v>0.3311104347158627</v>
      </c>
      <c r="H413" s="32">
        <v>0.5187154629266832</v>
      </c>
      <c r="I413" s="32">
        <v>0.5369317513484084</v>
      </c>
      <c r="J413" s="30">
        <v>0.9774649273799018</v>
      </c>
      <c r="K413" s="32">
        <v>0.6054633014908529</v>
      </c>
      <c r="L413" s="32">
        <v>0.8386516484243541</v>
      </c>
      <c r="M413" s="32">
        <v>0.8067373318397145</v>
      </c>
      <c r="N413" s="32">
        <v>0.5784083800428174</v>
      </c>
      <c r="O413" s="30">
        <f t="shared" si="207"/>
        <v>4.6221553624894165</v>
      </c>
      <c r="P413" s="32">
        <f t="shared" si="206"/>
        <v>4.479692643310306</v>
      </c>
      <c r="Q413" s="30"/>
      <c r="R413" s="32"/>
      <c r="S413" s="30"/>
      <c r="T413" s="121"/>
      <c r="U413" s="121"/>
    </row>
    <row r="414" spans="1:21" ht="12" customHeight="1" hidden="1" outlineLevel="3">
      <c r="A414" s="15"/>
      <c r="B414" s="5" t="s">
        <v>556</v>
      </c>
      <c r="C414" s="28"/>
      <c r="D414" s="28"/>
      <c r="E414" s="30">
        <v>5.660626901203544</v>
      </c>
      <c r="F414" s="32">
        <v>4.207246767902264</v>
      </c>
      <c r="G414" s="32">
        <v>4.016168691874047</v>
      </c>
      <c r="H414" s="32">
        <v>4.26810438005044</v>
      </c>
      <c r="I414" s="32">
        <v>7.406854854879025</v>
      </c>
      <c r="J414" s="30">
        <v>8.717353282166322</v>
      </c>
      <c r="K414" s="32">
        <v>8.264657302611795</v>
      </c>
      <c r="L414" s="32">
        <v>3.6479120503396083</v>
      </c>
      <c r="M414" s="32">
        <v>1.862702530369097</v>
      </c>
      <c r="N414" s="32">
        <v>1.4305968175743622</v>
      </c>
      <c r="O414" s="30">
        <f t="shared" si="207"/>
        <v>0.6077294882809863</v>
      </c>
      <c r="P414" s="32">
        <f t="shared" si="206"/>
        <v>2.058281594231925</v>
      </c>
      <c r="Q414" s="30">
        <f aca="true" t="shared" si="208" ref="Q414:R417">Q372/Q34*1000</f>
        <v>1.850497260098118</v>
      </c>
      <c r="R414" s="32">
        <f t="shared" si="208"/>
        <v>0.9262475630242941</v>
      </c>
      <c r="S414" s="30"/>
      <c r="T414" s="121"/>
      <c r="U414" s="121"/>
    </row>
    <row r="415" spans="1:21" ht="12" customHeight="1" hidden="1" outlineLevel="3">
      <c r="A415" s="15"/>
      <c r="B415" s="5" t="s">
        <v>557</v>
      </c>
      <c r="C415" s="28"/>
      <c r="D415" s="28"/>
      <c r="E415" s="30">
        <v>0.13951870034629113</v>
      </c>
      <c r="F415" s="32">
        <v>0.14539727295513216</v>
      </c>
      <c r="G415" s="32"/>
      <c r="H415" s="32"/>
      <c r="I415" s="32"/>
      <c r="J415" s="30">
        <v>0.1269952857014402</v>
      </c>
      <c r="K415" s="32">
        <v>0.13722040241131803</v>
      </c>
      <c r="L415" s="32">
        <v>0.10960509962099088</v>
      </c>
      <c r="M415" s="32">
        <v>0.09208767816366475</v>
      </c>
      <c r="N415" s="32">
        <v>0.06059933036247355</v>
      </c>
      <c r="O415" s="30">
        <f t="shared" si="207"/>
        <v>0</v>
      </c>
      <c r="P415" s="32">
        <f t="shared" si="206"/>
        <v>0</v>
      </c>
      <c r="Q415" s="30">
        <f t="shared" si="208"/>
        <v>0</v>
      </c>
      <c r="R415" s="32">
        <f t="shared" si="208"/>
        <v>0</v>
      </c>
      <c r="S415" s="30"/>
      <c r="T415" s="121"/>
      <c r="U415" s="121"/>
    </row>
    <row r="416" spans="1:21" ht="12" customHeight="1" hidden="1" outlineLevel="3">
      <c r="A416" s="15"/>
      <c r="B416" s="5" t="s">
        <v>575</v>
      </c>
      <c r="C416" s="28"/>
      <c r="D416" s="28"/>
      <c r="E416" s="30"/>
      <c r="F416" s="32"/>
      <c r="G416" s="32"/>
      <c r="H416" s="32"/>
      <c r="I416" s="32"/>
      <c r="J416" s="30"/>
      <c r="K416" s="32"/>
      <c r="L416" s="32"/>
      <c r="M416" s="32"/>
      <c r="N416" s="32"/>
      <c r="O416" s="30">
        <f t="shared" si="207"/>
        <v>1.6278430545807772</v>
      </c>
      <c r="P416" s="32">
        <f t="shared" si="206"/>
        <v>1.1064561514611544</v>
      </c>
      <c r="Q416" s="30">
        <f t="shared" si="208"/>
        <v>1.8505359658804985</v>
      </c>
      <c r="R416" s="32">
        <f t="shared" si="208"/>
        <v>1.5233530567119193</v>
      </c>
      <c r="S416" s="30"/>
      <c r="T416" s="121"/>
      <c r="U416" s="121"/>
    </row>
    <row r="417" spans="1:21" ht="12" customHeight="1" hidden="1" outlineLevel="3">
      <c r="A417" s="15"/>
      <c r="B417" s="5" t="s">
        <v>563</v>
      </c>
      <c r="C417" s="28"/>
      <c r="D417" s="28"/>
      <c r="E417" s="82">
        <v>0.03715052474210719</v>
      </c>
      <c r="F417" s="83">
        <v>0.027970964048031115</v>
      </c>
      <c r="G417" s="83">
        <v>0.03090826607059213</v>
      </c>
      <c r="H417" s="83">
        <v>0.04325126991406341</v>
      </c>
      <c r="I417" s="83">
        <v>0.050719276320502674</v>
      </c>
      <c r="J417" s="30">
        <v>0.07507760223723921</v>
      </c>
      <c r="K417" s="83">
        <v>0.027884751587878048</v>
      </c>
      <c r="L417" s="83">
        <v>0.04044539348607266</v>
      </c>
      <c r="M417" s="83">
        <v>0.047277179465511285</v>
      </c>
      <c r="N417" s="83">
        <v>0.06563373554078054</v>
      </c>
      <c r="O417" s="82">
        <f t="shared" si="207"/>
        <v>0.05437004492888188</v>
      </c>
      <c r="P417" s="83">
        <f t="shared" si="206"/>
        <v>0.07828389376690693</v>
      </c>
      <c r="Q417" s="82">
        <f t="shared" si="208"/>
        <v>0.06725171217199392</v>
      </c>
      <c r="R417" s="83">
        <f t="shared" si="208"/>
        <v>0.06224963449370017</v>
      </c>
      <c r="S417" s="82"/>
      <c r="T417" s="126"/>
      <c r="U417" s="126"/>
    </row>
    <row r="418" spans="1:21" ht="12" customHeight="1" hidden="1" outlineLevel="3">
      <c r="A418" s="15"/>
      <c r="B418" s="5" t="s">
        <v>565</v>
      </c>
      <c r="C418" s="28"/>
      <c r="D418" s="28"/>
      <c r="E418" s="82"/>
      <c r="F418" s="83"/>
      <c r="G418" s="83">
        <v>0.011083893485982058</v>
      </c>
      <c r="H418" s="83"/>
      <c r="I418" s="83">
        <v>0.01298865675733486</v>
      </c>
      <c r="J418" s="82">
        <v>0.03541330232599372</v>
      </c>
      <c r="K418" s="84">
        <v>0.001341958082504786</v>
      </c>
      <c r="L418" s="84">
        <v>0.0014375065586236739</v>
      </c>
      <c r="M418" s="83">
        <v>0.2594220244514432</v>
      </c>
      <c r="N418" s="83">
        <v>0.4371909335931206</v>
      </c>
      <c r="O418" s="82">
        <f t="shared" si="207"/>
        <v>1.8849084089350663</v>
      </c>
      <c r="P418" s="83">
        <f t="shared" si="206"/>
        <v>1.9132982293118581</v>
      </c>
      <c r="Q418" s="82">
        <f>Q376/Q38*1000</f>
        <v>1.764213508466937</v>
      </c>
      <c r="R418" s="83"/>
      <c r="S418" s="82"/>
      <c r="T418" s="126"/>
      <c r="U418" s="126"/>
    </row>
    <row r="419" spans="1:21" ht="12" customHeight="1" hidden="1" outlineLevel="3">
      <c r="A419" s="15"/>
      <c r="B419" s="5" t="s">
        <v>567</v>
      </c>
      <c r="C419" s="28"/>
      <c r="D419" s="28"/>
      <c r="E419" s="30">
        <v>0.8383566505521651</v>
      </c>
      <c r="F419" s="32"/>
      <c r="G419" s="32"/>
      <c r="H419" s="32">
        <v>0.649171868995927</v>
      </c>
      <c r="I419" s="32">
        <v>0.7464610478744355</v>
      </c>
      <c r="J419" s="30">
        <v>0.25869007369231517</v>
      </c>
      <c r="K419" s="32">
        <v>0.20875160970685708</v>
      </c>
      <c r="L419" s="32">
        <v>0.2740265983787934</v>
      </c>
      <c r="M419" s="32">
        <v>0.08850216200783634</v>
      </c>
      <c r="N419" s="32">
        <v>0.048408666703373494</v>
      </c>
      <c r="O419" s="30">
        <f t="shared" si="207"/>
        <v>0.07666242508088528</v>
      </c>
      <c r="P419" s="32">
        <f t="shared" si="206"/>
        <v>0.09018315872311851</v>
      </c>
      <c r="Q419" s="30">
        <f>Q377/Q39*1000</f>
        <v>0.09839524670000326</v>
      </c>
      <c r="R419" s="32">
        <f>R377/R39*1000</f>
        <v>0.10206756499099649</v>
      </c>
      <c r="S419" s="30"/>
      <c r="T419" s="121"/>
      <c r="U419" s="121"/>
    </row>
    <row r="420" spans="1:21" ht="12" customHeight="1" hidden="1" outlineLevel="3">
      <c r="A420" s="15"/>
      <c r="B420" s="5" t="s">
        <v>566</v>
      </c>
      <c r="C420" s="28"/>
      <c r="D420" s="28"/>
      <c r="E420" s="30">
        <v>1.0574743869340033</v>
      </c>
      <c r="F420" s="32">
        <v>0.6763499613586091</v>
      </c>
      <c r="G420" s="32">
        <v>1.4082063122547048</v>
      </c>
      <c r="H420" s="32">
        <v>1.657115446210664</v>
      </c>
      <c r="I420" s="32">
        <v>1.6694775131446935</v>
      </c>
      <c r="J420" s="30">
        <v>1.3436190609684668</v>
      </c>
      <c r="K420" s="32">
        <v>1.5993147505338536</v>
      </c>
      <c r="L420" s="32">
        <v>0.7714970873622211</v>
      </c>
      <c r="M420" s="32">
        <v>0.8411809563794697</v>
      </c>
      <c r="N420" s="32">
        <v>0.88173268344911</v>
      </c>
      <c r="O420" s="30">
        <f t="shared" si="207"/>
        <v>0</v>
      </c>
      <c r="P420" s="32">
        <f t="shared" si="206"/>
        <v>0</v>
      </c>
      <c r="Q420" s="30">
        <f>Q378/Q40*1000</f>
        <v>0</v>
      </c>
      <c r="R420" s="32">
        <f>R378/R40*1000</f>
        <v>0.1394100741086172</v>
      </c>
      <c r="S420" s="30"/>
      <c r="T420" s="121"/>
      <c r="U420" s="121"/>
    </row>
    <row r="421" spans="1:21" ht="12" customHeight="1" hidden="1" outlineLevel="2" collapsed="1">
      <c r="A421" s="19" t="s">
        <v>582</v>
      </c>
      <c r="B421" s="20"/>
      <c r="C421" s="22"/>
      <c r="D421" s="22"/>
      <c r="E421" s="69"/>
      <c r="F421" s="70"/>
      <c r="G421" s="70"/>
      <c r="H421" s="70"/>
      <c r="I421" s="70"/>
      <c r="J421" s="69"/>
      <c r="K421" s="70"/>
      <c r="L421" s="70"/>
      <c r="M421" s="70"/>
      <c r="N421" s="70"/>
      <c r="O421" s="69"/>
      <c r="P421" s="70"/>
      <c r="Q421" s="69"/>
      <c r="R421" s="70"/>
      <c r="S421" s="69"/>
      <c r="T421" s="109"/>
      <c r="U421" s="109"/>
    </row>
    <row r="422" spans="1:21" ht="12" customHeight="1" hidden="1" outlineLevel="3">
      <c r="A422" s="19"/>
      <c r="B422" s="17" t="s">
        <v>577</v>
      </c>
      <c r="C422" s="29"/>
      <c r="D422" s="29"/>
      <c r="E422" s="31"/>
      <c r="F422" s="33"/>
      <c r="G422" s="33"/>
      <c r="H422" s="33"/>
      <c r="I422" s="33"/>
      <c r="J422" s="31"/>
      <c r="K422" s="33">
        <v>0.06993935215696574</v>
      </c>
      <c r="L422" s="33"/>
      <c r="M422" s="33">
        <v>0.08454903742167597</v>
      </c>
      <c r="N422" s="33">
        <v>0.11383291548454846</v>
      </c>
      <c r="O422" s="31">
        <f>O380/O42*1000</f>
        <v>0.04405590860703144</v>
      </c>
      <c r="P422" s="33">
        <f>P380/P42*1000</f>
        <v>0.050043484476308735</v>
      </c>
      <c r="Q422" s="31">
        <f>Q380/Q42*1000</f>
        <v>0.04718445718075274</v>
      </c>
      <c r="R422" s="33"/>
      <c r="S422" s="31"/>
      <c r="T422" s="110"/>
      <c r="U422" s="110"/>
    </row>
    <row r="423" spans="1:21" ht="12" customHeight="1" hidden="1" outlineLevel="1" collapsed="1">
      <c r="A423" s="19" t="s">
        <v>595</v>
      </c>
      <c r="B423" s="17"/>
      <c r="C423" s="29"/>
      <c r="D423" s="29"/>
      <c r="E423" s="31"/>
      <c r="F423" s="33"/>
      <c r="G423" s="33"/>
      <c r="H423" s="33"/>
      <c r="I423" s="33"/>
      <c r="J423" s="31"/>
      <c r="K423" s="33"/>
      <c r="L423" s="33"/>
      <c r="M423" s="33"/>
      <c r="N423" s="33"/>
      <c r="O423" s="31"/>
      <c r="P423" s="33"/>
      <c r="Q423" s="31"/>
      <c r="R423" s="33"/>
      <c r="S423" s="31"/>
      <c r="T423" s="110"/>
      <c r="U423" s="110"/>
    </row>
    <row r="424" spans="1:21" ht="12" customHeight="1" hidden="1" outlineLevel="2" collapsed="1">
      <c r="A424" s="19" t="s">
        <v>585</v>
      </c>
      <c r="B424" s="20"/>
      <c r="C424" s="22"/>
      <c r="D424" s="22"/>
      <c r="E424" s="22"/>
      <c r="F424" s="20"/>
      <c r="G424" s="20"/>
      <c r="H424" s="20"/>
      <c r="I424" s="20"/>
      <c r="J424" s="22"/>
      <c r="K424" s="20"/>
      <c r="L424" s="20"/>
      <c r="M424" s="20"/>
      <c r="N424" s="20"/>
      <c r="O424" s="22"/>
      <c r="P424" s="20"/>
      <c r="Q424" s="22"/>
      <c r="R424" s="20"/>
      <c r="S424" s="22"/>
      <c r="T424" s="21"/>
      <c r="U424" s="21"/>
    </row>
    <row r="425" spans="1:21" ht="12" customHeight="1" hidden="1" outlineLevel="3">
      <c r="A425" s="15"/>
      <c r="B425" s="5" t="s">
        <v>562</v>
      </c>
      <c r="C425" s="28"/>
      <c r="D425" s="28"/>
      <c r="E425" s="30">
        <v>3.3298934475172786</v>
      </c>
      <c r="F425" s="32">
        <v>4.3407541976629345</v>
      </c>
      <c r="G425" s="32">
        <v>4.910560329692492</v>
      </c>
      <c r="H425" s="32">
        <v>6.077905547275319</v>
      </c>
      <c r="I425" s="32">
        <v>5.636571161897023</v>
      </c>
      <c r="J425" s="30">
        <v>4.695866059832303</v>
      </c>
      <c r="K425" s="32">
        <v>3.4523022857657764</v>
      </c>
      <c r="L425" s="32">
        <v>1.8734442289292685</v>
      </c>
      <c r="M425" s="32">
        <v>1.3721017557503865</v>
      </c>
      <c r="N425" s="32">
        <v>1.0650308248862648</v>
      </c>
      <c r="O425" s="30"/>
      <c r="P425" s="32"/>
      <c r="Q425" s="30"/>
      <c r="R425" s="32"/>
      <c r="S425" s="30"/>
      <c r="T425" s="121"/>
      <c r="U425" s="121"/>
    </row>
    <row r="426" spans="1:21" ht="12" customHeight="1" hidden="1" outlineLevel="3">
      <c r="A426" s="15"/>
      <c r="B426" s="5" t="s">
        <v>545</v>
      </c>
      <c r="C426" s="28"/>
      <c r="D426" s="28"/>
      <c r="E426" s="30">
        <v>6.634571383460136</v>
      </c>
      <c r="F426" s="32">
        <v>6.61154985428744</v>
      </c>
      <c r="G426" s="32">
        <v>4.905108754726703</v>
      </c>
      <c r="H426" s="32">
        <v>3.5461630818428436</v>
      </c>
      <c r="I426" s="32">
        <v>3.6444538216430264</v>
      </c>
      <c r="J426" s="30">
        <v>3.291073933236484</v>
      </c>
      <c r="K426" s="32">
        <v>3.3149830052495557</v>
      </c>
      <c r="L426" s="32">
        <v>3.736179693843162</v>
      </c>
      <c r="M426" s="32">
        <v>3.8894661375094914</v>
      </c>
      <c r="N426" s="32">
        <v>3.362778728502852</v>
      </c>
      <c r="O426" s="30"/>
      <c r="P426" s="32"/>
      <c r="Q426" s="30"/>
      <c r="R426" s="32"/>
      <c r="S426" s="30"/>
      <c r="T426" s="121"/>
      <c r="U426" s="121"/>
    </row>
    <row r="427" spans="1:21" ht="12" customHeight="1" hidden="1" outlineLevel="3">
      <c r="A427" s="15"/>
      <c r="B427" s="5" t="s">
        <v>555</v>
      </c>
      <c r="C427" s="28"/>
      <c r="D427" s="28"/>
      <c r="E427" s="30">
        <v>0.4678384756052265</v>
      </c>
      <c r="F427" s="32"/>
      <c r="G427" s="32">
        <v>0.19704772464613513</v>
      </c>
      <c r="H427" s="32">
        <v>0.3843538420601366</v>
      </c>
      <c r="I427" s="32">
        <v>7.009168809044209</v>
      </c>
      <c r="J427" s="30">
        <v>6.0699612179856395</v>
      </c>
      <c r="K427" s="32">
        <v>4.445196231717092</v>
      </c>
      <c r="L427" s="32">
        <v>4.2083974180422175</v>
      </c>
      <c r="M427" s="32">
        <v>5.215604945411608</v>
      </c>
      <c r="N427" s="32">
        <v>6.05897421402921</v>
      </c>
      <c r="O427" s="30"/>
      <c r="P427" s="32"/>
      <c r="Q427" s="30"/>
      <c r="R427" s="32"/>
      <c r="S427" s="30"/>
      <c r="T427" s="121"/>
      <c r="U427" s="121"/>
    </row>
    <row r="428" spans="1:21" ht="12" customHeight="1" hidden="1" outlineLevel="3">
      <c r="A428" s="15"/>
      <c r="B428" s="5" t="s">
        <v>548</v>
      </c>
      <c r="C428" s="28"/>
      <c r="D428" s="28"/>
      <c r="E428" s="30">
        <v>3.709774212779838</v>
      </c>
      <c r="F428" s="32">
        <v>2.3380430764105165</v>
      </c>
      <c r="G428" s="32">
        <v>3.391076372724377</v>
      </c>
      <c r="H428" s="32">
        <v>1.2862237677661732</v>
      </c>
      <c r="I428" s="32">
        <v>2.9213317886583425</v>
      </c>
      <c r="J428" s="30">
        <v>1.982386177070225</v>
      </c>
      <c r="K428" s="32">
        <v>1.543604849567845</v>
      </c>
      <c r="L428" s="32">
        <v>0.7057474306382604</v>
      </c>
      <c r="M428" s="32">
        <v>1.1631453288473754</v>
      </c>
      <c r="N428" s="32">
        <v>1.3198706018278628</v>
      </c>
      <c r="O428" s="30"/>
      <c r="P428" s="32"/>
      <c r="Q428" s="30"/>
      <c r="R428" s="32"/>
      <c r="S428" s="30"/>
      <c r="T428" s="121"/>
      <c r="U428" s="121"/>
    </row>
    <row r="429" spans="1:21" ht="12" customHeight="1" hidden="1" outlineLevel="3">
      <c r="A429" s="15"/>
      <c r="B429" s="5" t="s">
        <v>568</v>
      </c>
      <c r="C429" s="28"/>
      <c r="D429" s="28"/>
      <c r="E429" s="30">
        <v>0.5856060895164904</v>
      </c>
      <c r="F429" s="32">
        <v>0.5343768350785387</v>
      </c>
      <c r="G429" s="32">
        <v>0.5982743640318001</v>
      </c>
      <c r="H429" s="32">
        <v>0.8869965251137015</v>
      </c>
      <c r="I429" s="32">
        <v>1.3456609963094075</v>
      </c>
      <c r="J429" s="30">
        <v>1.108172062091175</v>
      </c>
      <c r="K429" s="32">
        <v>0.8621615145725328</v>
      </c>
      <c r="L429" s="32">
        <v>0.9357512856881264</v>
      </c>
      <c r="M429" s="32">
        <v>1.2930127002408773</v>
      </c>
      <c r="N429" s="32">
        <v>0.6583686115771796</v>
      </c>
      <c r="O429" s="30"/>
      <c r="P429" s="32"/>
      <c r="Q429" s="30"/>
      <c r="R429" s="32"/>
      <c r="S429" s="30"/>
      <c r="T429" s="121"/>
      <c r="U429" s="121"/>
    </row>
    <row r="430" spans="1:21" ht="12" customHeight="1" hidden="1" outlineLevel="3">
      <c r="A430" s="15"/>
      <c r="B430" s="5" t="s">
        <v>553</v>
      </c>
      <c r="C430" s="28"/>
      <c r="D430" s="28"/>
      <c r="E430" s="30">
        <v>2.4779080929229824</v>
      </c>
      <c r="F430" s="32">
        <v>2.091660098182474</v>
      </c>
      <c r="G430" s="32">
        <v>2.0853725730429047</v>
      </c>
      <c r="H430" s="32">
        <v>2.468221393588788</v>
      </c>
      <c r="I430" s="32">
        <v>2.7102251787666463</v>
      </c>
      <c r="J430" s="30">
        <v>2.6175402398185343</v>
      </c>
      <c r="K430" s="32">
        <v>2.4760365665329336</v>
      </c>
      <c r="L430" s="32">
        <v>2.2002179682911724</v>
      </c>
      <c r="M430" s="32">
        <v>2.276023734160693</v>
      </c>
      <c r="N430" s="32">
        <v>2.240453641640989</v>
      </c>
      <c r="O430" s="30"/>
      <c r="P430" s="32"/>
      <c r="Q430" s="30"/>
      <c r="R430" s="32"/>
      <c r="S430" s="30"/>
      <c r="T430" s="121"/>
      <c r="U430" s="121"/>
    </row>
    <row r="431" spans="1:21" ht="12" customHeight="1" hidden="1" outlineLevel="3">
      <c r="A431" s="15"/>
      <c r="B431" s="5" t="s">
        <v>580</v>
      </c>
      <c r="C431" s="28"/>
      <c r="D431" s="28"/>
      <c r="E431" s="30">
        <v>2.49491616462662</v>
      </c>
      <c r="F431" s="32">
        <v>2.4049107549805466</v>
      </c>
      <c r="G431" s="32">
        <v>2.057278897861754</v>
      </c>
      <c r="H431" s="32">
        <v>1.8717832030383172</v>
      </c>
      <c r="I431" s="32">
        <v>1.6910925917382122</v>
      </c>
      <c r="J431" s="30">
        <v>1.5587890949885184</v>
      </c>
      <c r="K431" s="32">
        <v>1.6575903241415044</v>
      </c>
      <c r="L431" s="32">
        <v>1.5058829021565008</v>
      </c>
      <c r="M431" s="32">
        <v>1.2602310901237717</v>
      </c>
      <c r="N431" s="32">
        <v>1.284771186972488</v>
      </c>
      <c r="O431" s="30"/>
      <c r="P431" s="32"/>
      <c r="Q431" s="30"/>
      <c r="R431" s="32"/>
      <c r="S431" s="30"/>
      <c r="T431" s="121"/>
      <c r="U431" s="121"/>
    </row>
    <row r="432" spans="1:21" ht="12" customHeight="1" hidden="1" outlineLevel="3">
      <c r="A432" s="15"/>
      <c r="B432" s="5" t="s">
        <v>551</v>
      </c>
      <c r="C432" s="28"/>
      <c r="D432" s="28"/>
      <c r="E432" s="30"/>
      <c r="F432" s="32"/>
      <c r="G432" s="32"/>
      <c r="H432" s="32">
        <v>0.1722637703578571</v>
      </c>
      <c r="I432" s="32">
        <v>0.14040165514338557</v>
      </c>
      <c r="J432" s="30">
        <v>0.15438405139662525</v>
      </c>
      <c r="K432" s="32">
        <v>0.19157950466445317</v>
      </c>
      <c r="L432" s="32">
        <v>0.38126668831812865</v>
      </c>
      <c r="M432" s="32">
        <v>1.6417355129356284</v>
      </c>
      <c r="N432" s="32">
        <v>1.647392398240923</v>
      </c>
      <c r="O432" s="30"/>
      <c r="P432" s="32"/>
      <c r="Q432" s="30"/>
      <c r="R432" s="32"/>
      <c r="S432" s="30"/>
      <c r="T432" s="121"/>
      <c r="U432" s="121"/>
    </row>
    <row r="433" spans="1:21" ht="12" customHeight="1" hidden="1" outlineLevel="3">
      <c r="A433" s="15"/>
      <c r="B433" s="5" t="s">
        <v>571</v>
      </c>
      <c r="C433" s="28"/>
      <c r="D433" s="28"/>
      <c r="E433" s="30">
        <v>1.2068673696914394</v>
      </c>
      <c r="F433" s="32">
        <v>1.540775924556617</v>
      </c>
      <c r="G433" s="32">
        <v>1.568344023850393</v>
      </c>
      <c r="H433" s="32"/>
      <c r="I433" s="32"/>
      <c r="J433" s="30"/>
      <c r="K433" s="32"/>
      <c r="L433" s="32">
        <v>2.102888790660183</v>
      </c>
      <c r="M433" s="32">
        <v>3.1297189758902064</v>
      </c>
      <c r="N433" s="32">
        <v>2.467888633135473</v>
      </c>
      <c r="O433" s="30"/>
      <c r="P433" s="32"/>
      <c r="Q433" s="30"/>
      <c r="R433" s="32"/>
      <c r="S433" s="30"/>
      <c r="T433" s="121"/>
      <c r="U433" s="121"/>
    </row>
    <row r="434" spans="1:21" ht="12" customHeight="1" hidden="1" outlineLevel="3">
      <c r="A434" s="15"/>
      <c r="B434" s="5" t="s">
        <v>550</v>
      </c>
      <c r="C434" s="28"/>
      <c r="D434" s="28"/>
      <c r="E434" s="30">
        <v>0.3125278554464336</v>
      </c>
      <c r="F434" s="32">
        <v>0.764411891285813</v>
      </c>
      <c r="G434" s="32"/>
      <c r="H434" s="32">
        <v>1.0726310648784647</v>
      </c>
      <c r="I434" s="32">
        <v>0.9922250357990282</v>
      </c>
      <c r="J434" s="30">
        <v>1.0551003457594097</v>
      </c>
      <c r="K434" s="32">
        <v>1.5370057538369135</v>
      </c>
      <c r="L434" s="32">
        <v>1.2043355041940615</v>
      </c>
      <c r="M434" s="32">
        <v>0.8433730242784873</v>
      </c>
      <c r="N434" s="32">
        <v>1.1307140909724713</v>
      </c>
      <c r="O434" s="30"/>
      <c r="P434" s="32"/>
      <c r="Q434" s="30"/>
      <c r="R434" s="32"/>
      <c r="S434" s="30"/>
      <c r="T434" s="121"/>
      <c r="U434" s="121"/>
    </row>
    <row r="435" spans="1:21" ht="12" customHeight="1" hidden="1" outlineLevel="3">
      <c r="A435" s="15"/>
      <c r="B435" s="5" t="s">
        <v>554</v>
      </c>
      <c r="C435" s="28"/>
      <c r="D435" s="28"/>
      <c r="E435" s="30">
        <v>0.17168894720822722</v>
      </c>
      <c r="F435" s="32">
        <v>0.18223093216634376</v>
      </c>
      <c r="G435" s="32">
        <v>0.1874240859636835</v>
      </c>
      <c r="H435" s="32">
        <v>0.24037281849250525</v>
      </c>
      <c r="I435" s="32">
        <v>0.3424088617273944</v>
      </c>
      <c r="J435" s="30">
        <v>0.5112181333294137</v>
      </c>
      <c r="K435" s="32">
        <v>0.6288382182712683</v>
      </c>
      <c r="L435" s="32">
        <v>0.8094516043238259</v>
      </c>
      <c r="M435" s="32">
        <v>0.9556720415328633</v>
      </c>
      <c r="N435" s="32">
        <v>1.057257541714962</v>
      </c>
      <c r="O435" s="30"/>
      <c r="P435" s="32"/>
      <c r="Q435" s="30"/>
      <c r="R435" s="32"/>
      <c r="S435" s="30"/>
      <c r="T435" s="121"/>
      <c r="U435" s="121"/>
    </row>
    <row r="436" spans="1:21" ht="12" customHeight="1" hidden="1" outlineLevel="3">
      <c r="A436" s="15"/>
      <c r="B436" s="5" t="s">
        <v>572</v>
      </c>
      <c r="C436" s="28"/>
      <c r="D436" s="28"/>
      <c r="E436" s="30"/>
      <c r="F436" s="32"/>
      <c r="G436" s="32"/>
      <c r="H436" s="32"/>
      <c r="I436" s="32"/>
      <c r="J436" s="30"/>
      <c r="K436" s="32"/>
      <c r="L436" s="32"/>
      <c r="M436" s="32">
        <v>7.240638081230908</v>
      </c>
      <c r="N436" s="32">
        <v>2.8941526876281998</v>
      </c>
      <c r="O436" s="30"/>
      <c r="P436" s="32"/>
      <c r="Q436" s="30"/>
      <c r="R436" s="32"/>
      <c r="S436" s="30"/>
      <c r="T436" s="121"/>
      <c r="U436" s="121"/>
    </row>
    <row r="437" spans="1:21" ht="12" customHeight="1" hidden="1" outlineLevel="3">
      <c r="A437" s="15"/>
      <c r="B437" s="5" t="s">
        <v>558</v>
      </c>
      <c r="C437" s="28"/>
      <c r="D437" s="28"/>
      <c r="E437" s="30">
        <v>1.5774907749077491</v>
      </c>
      <c r="F437" s="32">
        <v>1.792457944094104</v>
      </c>
      <c r="G437" s="32">
        <v>2.7185866234000358</v>
      </c>
      <c r="H437" s="32">
        <v>2.8278097982708936</v>
      </c>
      <c r="I437" s="32">
        <v>3.0321603691952697</v>
      </c>
      <c r="J437" s="30">
        <v>3.4362280733350143</v>
      </c>
      <c r="K437" s="32">
        <v>4.062142131760334</v>
      </c>
      <c r="L437" s="32">
        <v>4.44645902134732</v>
      </c>
      <c r="M437" s="32">
        <v>4.371918966571911</v>
      </c>
      <c r="N437" s="32">
        <v>14.433774026384164</v>
      </c>
      <c r="O437" s="30"/>
      <c r="P437" s="32"/>
      <c r="Q437" s="30"/>
      <c r="R437" s="32"/>
      <c r="S437" s="30"/>
      <c r="T437" s="121"/>
      <c r="U437" s="121"/>
    </row>
    <row r="438" spans="1:21" ht="12" customHeight="1" hidden="1" outlineLevel="3">
      <c r="A438" s="15"/>
      <c r="B438" s="5" t="s">
        <v>560</v>
      </c>
      <c r="C438" s="28"/>
      <c r="D438" s="28"/>
      <c r="E438" s="30">
        <v>1.579472773602624</v>
      </c>
      <c r="F438" s="32">
        <v>3.1179257147648194</v>
      </c>
      <c r="G438" s="32">
        <v>2.033359561853863</v>
      </c>
      <c r="H438" s="32">
        <v>1.5222076921884125</v>
      </c>
      <c r="I438" s="32">
        <v>1.5017988155333313</v>
      </c>
      <c r="J438" s="30">
        <v>1.438557960831292</v>
      </c>
      <c r="K438" s="32">
        <v>1.2060884566647838</v>
      </c>
      <c r="L438" s="32">
        <v>1.4037920153934806</v>
      </c>
      <c r="M438" s="32">
        <v>1.6310817313780615</v>
      </c>
      <c r="N438" s="32">
        <v>2.0658388140011783</v>
      </c>
      <c r="O438" s="30"/>
      <c r="P438" s="32"/>
      <c r="Q438" s="30"/>
      <c r="R438" s="32"/>
      <c r="S438" s="30"/>
      <c r="T438" s="121"/>
      <c r="U438" s="121"/>
    </row>
    <row r="439" spans="1:21" ht="12" customHeight="1" hidden="1" outlineLevel="3">
      <c r="A439" s="15"/>
      <c r="B439" s="5" t="s">
        <v>561</v>
      </c>
      <c r="C439" s="28"/>
      <c r="D439" s="28"/>
      <c r="E439" s="30">
        <v>3.28468491991214</v>
      </c>
      <c r="F439" s="32">
        <v>3.0462933848101015</v>
      </c>
      <c r="G439" s="32">
        <v>2.9400789833623224</v>
      </c>
      <c r="H439" s="32">
        <v>1.8588853091194788</v>
      </c>
      <c r="I439" s="32">
        <v>1.682389907794799</v>
      </c>
      <c r="J439" s="30">
        <v>1.8254312796056689</v>
      </c>
      <c r="K439" s="32">
        <v>1.8595712687449022</v>
      </c>
      <c r="L439" s="32">
        <v>1.9554020589357275</v>
      </c>
      <c r="M439" s="32">
        <v>1.7960779343468585</v>
      </c>
      <c r="N439" s="32">
        <v>1.877383759665097</v>
      </c>
      <c r="O439" s="30"/>
      <c r="P439" s="32"/>
      <c r="Q439" s="30"/>
      <c r="R439" s="32"/>
      <c r="S439" s="30"/>
      <c r="T439" s="121"/>
      <c r="U439" s="121"/>
    </row>
    <row r="440" spans="1:21" ht="12" customHeight="1" hidden="1" outlineLevel="3">
      <c r="A440" s="15"/>
      <c r="B440" s="5" t="s">
        <v>573</v>
      </c>
      <c r="C440" s="28"/>
      <c r="D440" s="28"/>
      <c r="E440" s="30">
        <v>2.203352658988965</v>
      </c>
      <c r="F440" s="32">
        <v>2.509319652084845</v>
      </c>
      <c r="G440" s="32">
        <v>2.0840426323987145</v>
      </c>
      <c r="H440" s="32">
        <v>1.8066019624377438</v>
      </c>
      <c r="I440" s="32">
        <v>1.8647406674920863</v>
      </c>
      <c r="J440" s="30">
        <v>2.8806799816073534</v>
      </c>
      <c r="K440" s="32">
        <v>2.706011079366818</v>
      </c>
      <c r="L440" s="32">
        <v>3.3485421113439204</v>
      </c>
      <c r="M440" s="32">
        <v>2.3064650582398087</v>
      </c>
      <c r="N440" s="32">
        <v>2.5451789275909493</v>
      </c>
      <c r="O440" s="30"/>
      <c r="P440" s="32"/>
      <c r="Q440" s="30"/>
      <c r="R440" s="32"/>
      <c r="S440" s="30"/>
      <c r="T440" s="121"/>
      <c r="U440" s="121"/>
    </row>
    <row r="441" spans="1:21" ht="12" customHeight="1" hidden="1" outlineLevel="3">
      <c r="A441" s="15"/>
      <c r="B441" s="5" t="s">
        <v>564</v>
      </c>
      <c r="C441" s="28"/>
      <c r="D441" s="28"/>
      <c r="E441" s="30">
        <v>0.16243314251853935</v>
      </c>
      <c r="F441" s="32">
        <v>0.22081290623050956</v>
      </c>
      <c r="G441" s="32">
        <v>0.2676059794893476</v>
      </c>
      <c r="H441" s="32">
        <v>0.2394598572347215</v>
      </c>
      <c r="I441" s="32">
        <v>0.2725618956560507</v>
      </c>
      <c r="J441" s="30">
        <v>0.2831159469497129</v>
      </c>
      <c r="K441" s="32">
        <v>0.4320163457032297</v>
      </c>
      <c r="L441" s="32">
        <v>0.5922743808469878</v>
      </c>
      <c r="M441" s="32">
        <v>2.20307411818537</v>
      </c>
      <c r="N441" s="32">
        <v>2.510764768933052</v>
      </c>
      <c r="O441" s="30"/>
      <c r="P441" s="32"/>
      <c r="Q441" s="30"/>
      <c r="R441" s="32"/>
      <c r="S441" s="30"/>
      <c r="T441" s="121"/>
      <c r="U441" s="121"/>
    </row>
    <row r="442" spans="1:21" ht="12" customHeight="1" hidden="1" outlineLevel="3">
      <c r="A442" s="15"/>
      <c r="B442" s="5" t="s">
        <v>552</v>
      </c>
      <c r="C442" s="28"/>
      <c r="D442" s="28"/>
      <c r="E442" s="30">
        <v>0.4267926578917437</v>
      </c>
      <c r="F442" s="32">
        <v>0.42589066232115574</v>
      </c>
      <c r="G442" s="32">
        <v>0.5533769571855509</v>
      </c>
      <c r="H442" s="32">
        <v>0.6717503043547948</v>
      </c>
      <c r="I442" s="32">
        <v>0.9658007478764765</v>
      </c>
      <c r="J442" s="30">
        <v>1.0805049008309022</v>
      </c>
      <c r="K442" s="32">
        <v>1.5689557893034871</v>
      </c>
      <c r="L442" s="32">
        <v>1.804347263907885</v>
      </c>
      <c r="M442" s="32">
        <v>2.1031372300915585</v>
      </c>
      <c r="N442" s="32">
        <v>1.9809740866985168</v>
      </c>
      <c r="O442" s="30"/>
      <c r="P442" s="32"/>
      <c r="Q442" s="30"/>
      <c r="R442" s="32"/>
      <c r="S442" s="30"/>
      <c r="T442" s="121"/>
      <c r="U442" s="121"/>
    </row>
    <row r="443" spans="1:21" ht="12" customHeight="1" hidden="1" outlineLevel="3">
      <c r="A443" s="15"/>
      <c r="B443" s="5" t="s">
        <v>569</v>
      </c>
      <c r="C443" s="28"/>
      <c r="D443" s="28"/>
      <c r="E443" s="30">
        <v>5.191389653832922</v>
      </c>
      <c r="F443" s="32">
        <v>4.3303892222692815</v>
      </c>
      <c r="G443" s="32">
        <v>4.481366494243782</v>
      </c>
      <c r="H443" s="32">
        <v>3.923847917409037</v>
      </c>
      <c r="I443" s="32">
        <v>3.3993388390080748</v>
      </c>
      <c r="J443" s="30">
        <v>4.639136644396513</v>
      </c>
      <c r="K443" s="32">
        <v>5.980378048036071</v>
      </c>
      <c r="L443" s="32">
        <v>3.9007054768438167</v>
      </c>
      <c r="M443" s="32">
        <v>3.51807063605807</v>
      </c>
      <c r="N443" s="32">
        <v>3.390294491141772</v>
      </c>
      <c r="O443" s="30"/>
      <c r="P443" s="32"/>
      <c r="Q443" s="30"/>
      <c r="R443" s="32"/>
      <c r="S443" s="30"/>
      <c r="T443" s="121"/>
      <c r="U443" s="121"/>
    </row>
    <row r="444" spans="1:21" ht="12" customHeight="1" hidden="1" outlineLevel="3">
      <c r="A444" s="15"/>
      <c r="B444" s="5" t="s">
        <v>574</v>
      </c>
      <c r="C444" s="28"/>
      <c r="D444" s="28"/>
      <c r="E444" s="30">
        <v>4.984530587476428</v>
      </c>
      <c r="F444" s="32">
        <v>4.772405416558168</v>
      </c>
      <c r="G444" s="32">
        <v>6.286909660646339</v>
      </c>
      <c r="H444" s="32">
        <v>6.0695024591019155</v>
      </c>
      <c r="I444" s="32">
        <v>6.0862243254200195</v>
      </c>
      <c r="J444" s="30">
        <v>6.525320099231993</v>
      </c>
      <c r="K444" s="32">
        <v>7.8940839746259055</v>
      </c>
      <c r="L444" s="32">
        <v>7.371084536459233</v>
      </c>
      <c r="M444" s="32">
        <v>7.404778949030452</v>
      </c>
      <c r="N444" s="32">
        <v>7.201423176281854</v>
      </c>
      <c r="O444" s="30"/>
      <c r="P444" s="32"/>
      <c r="Q444" s="30"/>
      <c r="R444" s="32"/>
      <c r="S444" s="30"/>
      <c r="T444" s="121"/>
      <c r="U444" s="121"/>
    </row>
    <row r="445" spans="1:21" ht="12" customHeight="1" hidden="1" outlineLevel="3">
      <c r="A445" s="15"/>
      <c r="B445" s="5" t="s">
        <v>570</v>
      </c>
      <c r="C445" s="28"/>
      <c r="D445" s="28"/>
      <c r="E445" s="30">
        <v>1.459556939515932</v>
      </c>
      <c r="F445" s="32">
        <v>1.5935700173062575</v>
      </c>
      <c r="G445" s="32">
        <v>2.028585518359877</v>
      </c>
      <c r="H445" s="32">
        <v>2.3032018678846287</v>
      </c>
      <c r="I445" s="32">
        <v>2.612515828163465</v>
      </c>
      <c r="J445" s="30">
        <v>2.839169819057007</v>
      </c>
      <c r="K445" s="32">
        <v>2.7027326774428277</v>
      </c>
      <c r="L445" s="32">
        <v>2.880546826493153</v>
      </c>
      <c r="M445" s="32">
        <v>2.2608780431934985</v>
      </c>
      <c r="N445" s="32">
        <v>3.548182685293501</v>
      </c>
      <c r="O445" s="30"/>
      <c r="P445" s="32"/>
      <c r="Q445" s="30"/>
      <c r="R445" s="32"/>
      <c r="S445" s="30"/>
      <c r="T445" s="121"/>
      <c r="U445" s="121"/>
    </row>
    <row r="446" spans="1:21" ht="12" customHeight="1" hidden="1" outlineLevel="2" collapsed="1">
      <c r="A446" s="19" t="s">
        <v>601</v>
      </c>
      <c r="B446" s="20"/>
      <c r="C446" s="22"/>
      <c r="D446" s="22"/>
      <c r="E446" s="69"/>
      <c r="F446" s="70"/>
      <c r="G446" s="70"/>
      <c r="H446" s="70"/>
      <c r="I446" s="70"/>
      <c r="J446" s="69"/>
      <c r="K446" s="70"/>
      <c r="L446" s="70"/>
      <c r="M446" s="70"/>
      <c r="N446" s="70"/>
      <c r="O446" s="69"/>
      <c r="P446" s="70"/>
      <c r="Q446" s="69"/>
      <c r="R446" s="70"/>
      <c r="S446" s="69"/>
      <c r="T446" s="109"/>
      <c r="U446" s="109"/>
    </row>
    <row r="447" spans="1:21" ht="12" customHeight="1" hidden="1" outlineLevel="3">
      <c r="A447" s="15"/>
      <c r="B447" s="5" t="s">
        <v>546</v>
      </c>
      <c r="C447" s="28"/>
      <c r="D447" s="28"/>
      <c r="E447" s="30"/>
      <c r="F447" s="32"/>
      <c r="G447" s="32">
        <v>0.4491138428823883</v>
      </c>
      <c r="H447" s="32">
        <v>0.5585124653940858</v>
      </c>
      <c r="I447" s="32">
        <v>0.7412892741992236</v>
      </c>
      <c r="J447" s="30">
        <v>0.757887239212122</v>
      </c>
      <c r="K447" s="32">
        <v>0.8758896363459101</v>
      </c>
      <c r="L447" s="32">
        <v>0.7794831057554493</v>
      </c>
      <c r="M447" s="32">
        <v>0.9375201881973299</v>
      </c>
      <c r="N447" s="32"/>
      <c r="O447" s="30"/>
      <c r="P447" s="32"/>
      <c r="Q447" s="30"/>
      <c r="R447" s="32"/>
      <c r="S447" s="30"/>
      <c r="T447" s="121"/>
      <c r="U447" s="121"/>
    </row>
    <row r="448" spans="1:21" ht="12" customHeight="1" hidden="1" outlineLevel="3">
      <c r="A448" s="15"/>
      <c r="B448" s="5" t="s">
        <v>576</v>
      </c>
      <c r="C448" s="28"/>
      <c r="D448" s="28"/>
      <c r="E448" s="30"/>
      <c r="F448" s="32"/>
      <c r="G448" s="32"/>
      <c r="H448" s="32">
        <v>2.848239736523194</v>
      </c>
      <c r="I448" s="32">
        <v>2.012727914982733</v>
      </c>
      <c r="J448" s="30"/>
      <c r="K448" s="32">
        <v>2.7666713783209285</v>
      </c>
      <c r="L448" s="32">
        <v>3.005649440481558</v>
      </c>
      <c r="M448" s="32">
        <v>1.7209552153853533</v>
      </c>
      <c r="N448" s="32">
        <v>1.1943479405897017</v>
      </c>
      <c r="O448" s="30"/>
      <c r="P448" s="32"/>
      <c r="Q448" s="30"/>
      <c r="R448" s="32"/>
      <c r="S448" s="30"/>
      <c r="T448" s="121"/>
      <c r="U448" s="121"/>
    </row>
    <row r="449" spans="1:21" ht="12" customHeight="1" hidden="1" outlineLevel="3">
      <c r="A449" s="15"/>
      <c r="B449" s="5" t="s">
        <v>547</v>
      </c>
      <c r="C449" s="28"/>
      <c r="D449" s="28"/>
      <c r="E449" s="30">
        <v>0.6411060972815746</v>
      </c>
      <c r="F449" s="32">
        <v>0.6266925830471775</v>
      </c>
      <c r="G449" s="32">
        <v>0.32471570448023035</v>
      </c>
      <c r="H449" s="32">
        <v>0.21937098686517464</v>
      </c>
      <c r="I449" s="32">
        <v>0.5011950306612549</v>
      </c>
      <c r="J449" s="30">
        <v>0.26189035570315117</v>
      </c>
      <c r="K449" s="32">
        <v>0.23477093671902513</v>
      </c>
      <c r="L449" s="32">
        <v>0.2373146986078305</v>
      </c>
      <c r="M449" s="32">
        <v>0.11999823391303577</v>
      </c>
      <c r="N449" s="32">
        <v>0.11421470037627234</v>
      </c>
      <c r="O449" s="30"/>
      <c r="P449" s="32"/>
      <c r="Q449" s="30"/>
      <c r="R449" s="32"/>
      <c r="S449" s="30"/>
      <c r="T449" s="121"/>
      <c r="U449" s="121"/>
    </row>
    <row r="450" spans="1:21" ht="12" customHeight="1" hidden="1" outlineLevel="3">
      <c r="A450" s="15"/>
      <c r="B450" s="5" t="s">
        <v>549</v>
      </c>
      <c r="C450" s="28"/>
      <c r="D450" s="28"/>
      <c r="E450" s="30">
        <v>3.1199841131319905</v>
      </c>
      <c r="F450" s="32">
        <v>2.260492084985724</v>
      </c>
      <c r="G450" s="32">
        <v>3.005343649402531</v>
      </c>
      <c r="H450" s="32">
        <v>2.732947652917123</v>
      </c>
      <c r="I450" s="32">
        <v>4.842831861289098</v>
      </c>
      <c r="J450" s="30">
        <v>5.24819852913893</v>
      </c>
      <c r="K450" s="32">
        <v>4.335784322616452</v>
      </c>
      <c r="L450" s="32">
        <v>3.8354118275710234</v>
      </c>
      <c r="M450" s="32">
        <v>1.9106991053718172</v>
      </c>
      <c r="N450" s="32">
        <v>1.483155088287693</v>
      </c>
      <c r="O450" s="30"/>
      <c r="P450" s="32"/>
      <c r="Q450" s="30"/>
      <c r="R450" s="32"/>
      <c r="S450" s="30"/>
      <c r="T450" s="121"/>
      <c r="U450" s="121"/>
    </row>
    <row r="451" spans="1:21" ht="12" customHeight="1" hidden="1" outlineLevel="3">
      <c r="A451" s="15"/>
      <c r="B451" s="5" t="s">
        <v>579</v>
      </c>
      <c r="C451" s="28"/>
      <c r="D451" s="28"/>
      <c r="E451" s="30">
        <v>1.013069987900541</v>
      </c>
      <c r="F451" s="32">
        <v>0.8369799400525426</v>
      </c>
      <c r="G451" s="32">
        <v>0.9388561357485906</v>
      </c>
      <c r="H451" s="32"/>
      <c r="I451" s="32">
        <v>1.2931722475875564</v>
      </c>
      <c r="J451" s="30">
        <v>1.3069994241340883</v>
      </c>
      <c r="K451" s="32">
        <v>1.0532181775548266</v>
      </c>
      <c r="L451" s="32">
        <v>0.8389076863631221</v>
      </c>
      <c r="M451" s="32">
        <v>0.5549641913633881</v>
      </c>
      <c r="N451" s="32">
        <v>0.399781511349841</v>
      </c>
      <c r="O451" s="30"/>
      <c r="P451" s="32"/>
      <c r="Q451" s="30"/>
      <c r="R451" s="32"/>
      <c r="S451" s="30"/>
      <c r="T451" s="121"/>
      <c r="U451" s="121"/>
    </row>
    <row r="452" spans="1:21" ht="12" customHeight="1" hidden="1" outlineLevel="3">
      <c r="A452" s="15"/>
      <c r="B452" s="5" t="s">
        <v>559</v>
      </c>
      <c r="C452" s="28"/>
      <c r="D452" s="28"/>
      <c r="E452" s="30">
        <v>0.5356299173691782</v>
      </c>
      <c r="F452" s="32">
        <v>0.8518031999439931</v>
      </c>
      <c r="G452" s="32">
        <v>0.33494312826741046</v>
      </c>
      <c r="H452" s="32">
        <v>0.5247108804151889</v>
      </c>
      <c r="I452" s="32">
        <v>0.5439270673108745</v>
      </c>
      <c r="J452" s="30">
        <v>0.9915835951686672</v>
      </c>
      <c r="K452" s="32">
        <v>0.6149940612399413</v>
      </c>
      <c r="L452" s="32">
        <v>0.8528750182481106</v>
      </c>
      <c r="M452" s="32">
        <v>0.8211720528723746</v>
      </c>
      <c r="N452" s="32">
        <v>0.5893580344980655</v>
      </c>
      <c r="O452" s="30"/>
      <c r="P452" s="32"/>
      <c r="Q452" s="30"/>
      <c r="R452" s="32"/>
      <c r="S452" s="30"/>
      <c r="T452" s="121"/>
      <c r="U452" s="121"/>
    </row>
    <row r="453" spans="1:21" ht="12" customHeight="1" hidden="1" outlineLevel="3">
      <c r="A453" s="15"/>
      <c r="B453" s="5" t="s">
        <v>556</v>
      </c>
      <c r="C453" s="28"/>
      <c r="D453" s="28"/>
      <c r="E453" s="30">
        <v>7.608493837639189</v>
      </c>
      <c r="F453" s="32">
        <v>5.580161172243368</v>
      </c>
      <c r="G453" s="32">
        <v>5.266167570447079</v>
      </c>
      <c r="H453" s="32">
        <v>5.537729013559673</v>
      </c>
      <c r="I453" s="32">
        <v>9.520922140494847</v>
      </c>
      <c r="J453" s="30">
        <v>11.051977163864553</v>
      </c>
      <c r="K453" s="32">
        <v>10.318679835806538</v>
      </c>
      <c r="L453" s="32">
        <v>4.502384283530103</v>
      </c>
      <c r="M453" s="32">
        <v>2.2798306134361255</v>
      </c>
      <c r="N453" s="32">
        <v>1.7417935142824374</v>
      </c>
      <c r="O453" s="30"/>
      <c r="P453" s="32"/>
      <c r="Q453" s="30"/>
      <c r="R453" s="32"/>
      <c r="S453" s="30"/>
      <c r="T453" s="121"/>
      <c r="U453" s="121"/>
    </row>
    <row r="454" spans="1:21" ht="12" customHeight="1" hidden="1" outlineLevel="3">
      <c r="A454" s="15"/>
      <c r="B454" s="5" t="s">
        <v>557</v>
      </c>
      <c r="C454" s="28"/>
      <c r="D454" s="28"/>
      <c r="E454" s="30">
        <v>0.13951870034629113</v>
      </c>
      <c r="F454" s="32">
        <v>0.1468754635123109</v>
      </c>
      <c r="G454" s="32">
        <v>0.14501151748223176</v>
      </c>
      <c r="H454" s="32">
        <v>0.13602679872336973</v>
      </c>
      <c r="I454" s="32">
        <v>0.17702417714954508</v>
      </c>
      <c r="J454" s="30">
        <v>0.12820524156077945</v>
      </c>
      <c r="K454" s="32">
        <v>0.13855831702973692</v>
      </c>
      <c r="L454" s="32">
        <v>0.11090544279670644</v>
      </c>
      <c r="M454" s="32">
        <v>0.09327732280844178</v>
      </c>
      <c r="N454" s="32">
        <v>0.06135957709649504</v>
      </c>
      <c r="O454" s="30"/>
      <c r="P454" s="32"/>
      <c r="Q454" s="30"/>
      <c r="R454" s="32"/>
      <c r="S454" s="30"/>
      <c r="T454" s="121"/>
      <c r="U454" s="121"/>
    </row>
    <row r="455" spans="1:21" ht="12" customHeight="1" hidden="1" outlineLevel="3">
      <c r="A455" s="15"/>
      <c r="B455" s="5" t="s">
        <v>575</v>
      </c>
      <c r="C455" s="28"/>
      <c r="D455" s="28"/>
      <c r="E455" s="30"/>
      <c r="F455" s="32"/>
      <c r="G455" s="32"/>
      <c r="H455" s="32"/>
      <c r="I455" s="32"/>
      <c r="J455" s="30"/>
      <c r="K455" s="32"/>
      <c r="L455" s="32"/>
      <c r="M455" s="32"/>
      <c r="N455" s="32"/>
      <c r="O455" s="30"/>
      <c r="P455" s="32"/>
      <c r="Q455" s="30"/>
      <c r="R455" s="32"/>
      <c r="S455" s="30"/>
      <c r="T455" s="121"/>
      <c r="U455" s="121"/>
    </row>
    <row r="456" spans="1:21" ht="12" customHeight="1" hidden="1" outlineLevel="3">
      <c r="A456" s="15"/>
      <c r="B456" s="5" t="s">
        <v>563</v>
      </c>
      <c r="C456" s="28"/>
      <c r="D456" s="28"/>
      <c r="E456" s="82">
        <v>0.03715052474210719</v>
      </c>
      <c r="F456" s="83">
        <v>0.02800097506199141</v>
      </c>
      <c r="G456" s="83">
        <v>0.030941742562502976</v>
      </c>
      <c r="H456" s="83">
        <v>0.043298455942485194</v>
      </c>
      <c r="I456" s="83">
        <v>0.050775049544337834</v>
      </c>
      <c r="J456" s="30">
        <v>0.07516179980463177</v>
      </c>
      <c r="K456" s="83">
        <v>0.027920971893343145</v>
      </c>
      <c r="L456" s="83">
        <v>0.040503700020877005</v>
      </c>
      <c r="M456" s="83">
        <v>0.04734903350558974</v>
      </c>
      <c r="N456" s="83">
        <v>0.06571673817398678</v>
      </c>
      <c r="O456" s="30"/>
      <c r="P456" s="83"/>
      <c r="Q456" s="82"/>
      <c r="R456" s="83"/>
      <c r="S456" s="82"/>
      <c r="T456" s="126"/>
      <c r="U456" s="126"/>
    </row>
    <row r="457" spans="1:21" ht="12" customHeight="1" hidden="1" outlineLevel="3">
      <c r="A457" s="15"/>
      <c r="B457" s="5" t="s">
        <v>565</v>
      </c>
      <c r="C457" s="28"/>
      <c r="D457" s="28"/>
      <c r="E457" s="82"/>
      <c r="F457" s="83">
        <v>0.01618335284029211</v>
      </c>
      <c r="G457" s="83">
        <v>0.011096927627580506</v>
      </c>
      <c r="H457" s="83">
        <v>0.006384119910490046</v>
      </c>
      <c r="I457" s="83">
        <v>0.013004016903930797</v>
      </c>
      <c r="J457" s="82">
        <v>0.03545574898328213</v>
      </c>
      <c r="K457" s="84">
        <v>0.0013435741481508249</v>
      </c>
      <c r="L457" s="84">
        <v>0.001439246392018218</v>
      </c>
      <c r="M457" s="83">
        <v>0.2597369137125139</v>
      </c>
      <c r="N457" s="83">
        <v>0.4378294726174209</v>
      </c>
      <c r="O457" s="82"/>
      <c r="P457" s="84"/>
      <c r="Q457" s="82"/>
      <c r="R457" s="83"/>
      <c r="S457" s="82"/>
      <c r="T457" s="126"/>
      <c r="U457" s="126"/>
    </row>
    <row r="458" spans="1:21" ht="12" customHeight="1" hidden="1" outlineLevel="3">
      <c r="A458" s="15"/>
      <c r="B458" s="5" t="s">
        <v>567</v>
      </c>
      <c r="C458" s="28"/>
      <c r="D458" s="28"/>
      <c r="E458" s="30">
        <v>0.8383566505521651</v>
      </c>
      <c r="F458" s="32">
        <v>0.5365525993519352</v>
      </c>
      <c r="G458" s="32">
        <v>0.64770993452069</v>
      </c>
      <c r="H458" s="32">
        <v>0.6527948386585403</v>
      </c>
      <c r="I458" s="32">
        <v>0.7506264254145361</v>
      </c>
      <c r="J458" s="30">
        <v>0.2597634604744627</v>
      </c>
      <c r="K458" s="32">
        <v>0.2097465199323516</v>
      </c>
      <c r="L458" s="32">
        <v>0.27566876253262373</v>
      </c>
      <c r="M458" s="32">
        <v>0.08917754054313227</v>
      </c>
      <c r="N458" s="32">
        <v>0.04888325093769083</v>
      </c>
      <c r="O458" s="30"/>
      <c r="P458" s="32"/>
      <c r="Q458" s="30"/>
      <c r="R458" s="32"/>
      <c r="S458" s="30"/>
      <c r="T458" s="121"/>
      <c r="U458" s="121"/>
    </row>
    <row r="459" spans="1:21" ht="12" customHeight="1" hidden="1" outlineLevel="3">
      <c r="A459" s="15"/>
      <c r="B459" s="5" t="s">
        <v>566</v>
      </c>
      <c r="C459" s="28"/>
      <c r="D459" s="28"/>
      <c r="E459" s="30">
        <v>1.0805914567472963</v>
      </c>
      <c r="F459" s="32">
        <v>0.6910307190364587</v>
      </c>
      <c r="G459" s="32">
        <v>1.440921450794431</v>
      </c>
      <c r="H459" s="32">
        <v>1.6950890613944234</v>
      </c>
      <c r="I459" s="32">
        <v>1.7082329859635834</v>
      </c>
      <c r="J459" s="30">
        <v>1.374081364661433</v>
      </c>
      <c r="K459" s="32">
        <v>1.6393862023444654</v>
      </c>
      <c r="L459" s="32">
        <v>0.7926116938587159</v>
      </c>
      <c r="M459" s="32">
        <v>0.8709096602473775</v>
      </c>
      <c r="N459" s="32">
        <v>0.9134431096213289</v>
      </c>
      <c r="O459" s="30"/>
      <c r="P459" s="32"/>
      <c r="Q459" s="30"/>
      <c r="R459" s="32"/>
      <c r="S459" s="30"/>
      <c r="T459" s="121"/>
      <c r="U459" s="121"/>
    </row>
    <row r="460" spans="1:21" ht="12" customHeight="1" hidden="1" outlineLevel="2" collapsed="1">
      <c r="A460" s="19" t="s">
        <v>602</v>
      </c>
      <c r="B460" s="20"/>
      <c r="C460" s="22"/>
      <c r="D460" s="22"/>
      <c r="E460" s="69"/>
      <c r="F460" s="70"/>
      <c r="G460" s="70"/>
      <c r="H460" s="70"/>
      <c r="I460" s="70"/>
      <c r="J460" s="69"/>
      <c r="K460" s="70"/>
      <c r="L460" s="70"/>
      <c r="M460" s="70"/>
      <c r="N460" s="70"/>
      <c r="O460" s="69"/>
      <c r="P460" s="70"/>
      <c r="Q460" s="69"/>
      <c r="R460" s="70"/>
      <c r="S460" s="69"/>
      <c r="T460" s="109"/>
      <c r="U460" s="109"/>
    </row>
    <row r="461" spans="1:21" ht="12" customHeight="1" hidden="1" outlineLevel="3">
      <c r="A461" s="19"/>
      <c r="B461" s="17" t="s">
        <v>577</v>
      </c>
      <c r="C461" s="29"/>
      <c r="D461" s="29"/>
      <c r="E461" s="31"/>
      <c r="F461" s="33"/>
      <c r="G461" s="33">
        <v>0.3446494119409422</v>
      </c>
      <c r="H461" s="33">
        <v>0.35523850886912384</v>
      </c>
      <c r="I461" s="33">
        <v>0.11653368063142752</v>
      </c>
      <c r="J461" s="31">
        <v>0.09636921006391719</v>
      </c>
      <c r="K461" s="33">
        <v>0.07022209981966267</v>
      </c>
      <c r="L461" s="33">
        <v>0.06254909652070328</v>
      </c>
      <c r="M461" s="33">
        <v>0.08466666303485271</v>
      </c>
      <c r="N461" s="33">
        <v>0.11399829782519506</v>
      </c>
      <c r="O461" s="31"/>
      <c r="P461" s="33"/>
      <c r="Q461" s="31"/>
      <c r="R461" s="33"/>
      <c r="S461" s="31"/>
      <c r="T461" s="110"/>
      <c r="U461" s="110"/>
    </row>
    <row r="462" spans="1:21" ht="12" customHeight="1" hidden="1" outlineLevel="1" collapsed="1">
      <c r="A462" s="19" t="s">
        <v>597</v>
      </c>
      <c r="B462" s="20"/>
      <c r="C462" s="22"/>
      <c r="D462" s="22"/>
      <c r="E462" s="22"/>
      <c r="F462" s="20"/>
      <c r="G462" s="20"/>
      <c r="H462" s="20"/>
      <c r="I462" s="20"/>
      <c r="J462" s="22"/>
      <c r="K462" s="20"/>
      <c r="L462" s="20"/>
      <c r="M462" s="20"/>
      <c r="N462" s="20"/>
      <c r="O462" s="22"/>
      <c r="P462" s="20"/>
      <c r="Q462" s="22"/>
      <c r="R462" s="20"/>
      <c r="S462" s="22"/>
      <c r="T462" s="21"/>
      <c r="U462" s="21"/>
    </row>
    <row r="463" spans="1:21" ht="12" customHeight="1" hidden="1" outlineLevel="2" collapsed="1">
      <c r="A463" s="19" t="s">
        <v>598</v>
      </c>
      <c r="B463" s="20"/>
      <c r="C463" s="22"/>
      <c r="D463" s="22"/>
      <c r="E463" s="22"/>
      <c r="F463" s="20"/>
      <c r="G463" s="20"/>
      <c r="H463" s="20"/>
      <c r="I463" s="20"/>
      <c r="J463" s="22"/>
      <c r="K463" s="20"/>
      <c r="L463" s="20"/>
      <c r="M463" s="20"/>
      <c r="N463" s="20"/>
      <c r="O463" s="22"/>
      <c r="P463" s="20"/>
      <c r="Q463" s="22"/>
      <c r="R463" s="20"/>
      <c r="S463" s="22"/>
      <c r="T463" s="21"/>
      <c r="U463" s="21"/>
    </row>
    <row r="464" spans="1:21" ht="12" customHeight="1" hidden="1" outlineLevel="3">
      <c r="A464" s="15"/>
      <c r="B464" s="5" t="s">
        <v>562</v>
      </c>
      <c r="C464" s="28"/>
      <c r="D464" s="28"/>
      <c r="E464" s="39">
        <v>0.0348100405210628</v>
      </c>
      <c r="F464" s="34">
        <v>0.04463333736563299</v>
      </c>
      <c r="G464" s="34">
        <v>0.049312506076594535</v>
      </c>
      <c r="H464" s="34">
        <v>0.05985111542906423</v>
      </c>
      <c r="I464" s="34">
        <v>0.055216277565047676</v>
      </c>
      <c r="J464" s="39">
        <v>0.045036098868673984</v>
      </c>
      <c r="K464" s="34">
        <v>0.03231718185538231</v>
      </c>
      <c r="L464" s="34">
        <v>0.017408505937654934</v>
      </c>
      <c r="M464" s="34">
        <v>0.012294326266610152</v>
      </c>
      <c r="N464" s="34">
        <f aca="true" t="shared" si="209" ref="N464:R474">N344/N175</f>
        <v>0.009229555401048362</v>
      </c>
      <c r="O464" s="39">
        <f t="shared" si="209"/>
        <v>0.007000587661392929</v>
      </c>
      <c r="P464" s="34">
        <f t="shared" si="209"/>
        <v>0.007388713712193586</v>
      </c>
      <c r="Q464" s="39">
        <f t="shared" si="209"/>
        <v>0.007451522256172395</v>
      </c>
      <c r="R464" s="34">
        <f t="shared" si="209"/>
        <v>0.007375847259582884</v>
      </c>
      <c r="S464" s="39"/>
      <c r="T464" s="123"/>
      <c r="U464" s="123"/>
    </row>
    <row r="465" spans="1:21" ht="12" customHeight="1" hidden="1" outlineLevel="3">
      <c r="A465" s="15"/>
      <c r="B465" s="5" t="s">
        <v>545</v>
      </c>
      <c r="C465" s="28"/>
      <c r="D465" s="28"/>
      <c r="E465" s="39">
        <v>0.06908851757309584</v>
      </c>
      <c r="F465" s="34">
        <v>0.07213773014500659</v>
      </c>
      <c r="G465" s="34">
        <v>0.05481886873563598</v>
      </c>
      <c r="H465" s="34">
        <v>0.03965405486797079</v>
      </c>
      <c r="I465" s="34">
        <v>0.0403981462000472</v>
      </c>
      <c r="J465" s="39">
        <v>0.03618483755175906</v>
      </c>
      <c r="K465" s="34">
        <v>0.03538140510598319</v>
      </c>
      <c r="L465" s="34">
        <v>0.038687522863539665</v>
      </c>
      <c r="M465" s="34">
        <v>0.03881834128023322</v>
      </c>
      <c r="N465" s="34">
        <f t="shared" si="209"/>
        <v>0.03247295737100554</v>
      </c>
      <c r="O465" s="39">
        <f t="shared" si="209"/>
        <v>0.032897561272135285</v>
      </c>
      <c r="P465" s="34">
        <f t="shared" si="209"/>
        <v>0.02561998541210795</v>
      </c>
      <c r="Q465" s="39">
        <f t="shared" si="209"/>
        <v>0.03152247033236891</v>
      </c>
      <c r="R465" s="34">
        <f t="shared" si="209"/>
        <v>0.027754162606009082</v>
      </c>
      <c r="S465" s="39"/>
      <c r="T465" s="123"/>
      <c r="U465" s="123"/>
    </row>
    <row r="466" spans="1:21" ht="12" customHeight="1" hidden="1" outlineLevel="3">
      <c r="A466" s="15"/>
      <c r="B466" s="5" t="s">
        <v>555</v>
      </c>
      <c r="C466" s="28"/>
      <c r="D466" s="28"/>
      <c r="E466" s="39">
        <v>0.005121107266435986</v>
      </c>
      <c r="F466" s="34">
        <v>0</v>
      </c>
      <c r="G466" s="34">
        <v>0.0019062027231467474</v>
      </c>
      <c r="H466" s="34">
        <v>0.003406896551724138</v>
      </c>
      <c r="I466" s="34">
        <v>0.05429940119760479</v>
      </c>
      <c r="J466" s="39">
        <v>0.040285423037716615</v>
      </c>
      <c r="K466" s="34">
        <v>0.02647005444646098</v>
      </c>
      <c r="L466" s="34">
        <v>0.023539373412362403</v>
      </c>
      <c r="M466" s="34">
        <v>0.027637669592976855</v>
      </c>
      <c r="N466" s="34">
        <f t="shared" si="209"/>
        <v>0.03267575351587257</v>
      </c>
      <c r="O466" s="39">
        <f t="shared" si="209"/>
        <v>0.01521411291589431</v>
      </c>
      <c r="P466" s="34">
        <f t="shared" si="209"/>
        <v>0.013016813383954275</v>
      </c>
      <c r="Q466" s="39">
        <f t="shared" si="209"/>
        <v>0.013420172014823664</v>
      </c>
      <c r="R466" s="34">
        <f t="shared" si="209"/>
        <v>0.009289964486464875</v>
      </c>
      <c r="S466" s="39"/>
      <c r="T466" s="123"/>
      <c r="U466" s="123"/>
    </row>
    <row r="467" spans="1:21" ht="12" customHeight="1" hidden="1" outlineLevel="3">
      <c r="A467" s="15"/>
      <c r="B467" s="5" t="s">
        <v>548</v>
      </c>
      <c r="C467" s="28"/>
      <c r="D467" s="28"/>
      <c r="E467" s="39">
        <v>0.07252825212734373</v>
      </c>
      <c r="F467" s="34">
        <v>0.04601940996790782</v>
      </c>
      <c r="G467" s="34">
        <v>0.0648598390126308</v>
      </c>
      <c r="H467" s="34">
        <v>0.024801826511543792</v>
      </c>
      <c r="I467" s="34">
        <v>0.05521899922938229</v>
      </c>
      <c r="J467" s="39">
        <v>0.03810481158727074</v>
      </c>
      <c r="K467" s="34">
        <v>0.029479616813120484</v>
      </c>
      <c r="L467" s="34">
        <v>0.013117772280075945</v>
      </c>
      <c r="M467" s="34">
        <v>0.020177584184955605</v>
      </c>
      <c r="N467" s="34">
        <f t="shared" si="209"/>
        <v>0.021410292063630938</v>
      </c>
      <c r="O467" s="39">
        <f t="shared" si="209"/>
        <v>0.012210541636218644</v>
      </c>
      <c r="P467" s="34">
        <f t="shared" si="209"/>
        <v>0.012267118455898509</v>
      </c>
      <c r="Q467" s="39">
        <f t="shared" si="209"/>
        <v>0.010030274815033704</v>
      </c>
      <c r="R467" s="34">
        <f t="shared" si="209"/>
        <v>0.004672036393828641</v>
      </c>
      <c r="S467" s="39"/>
      <c r="T467" s="123"/>
      <c r="U467" s="123"/>
    </row>
    <row r="468" spans="1:21" ht="12" customHeight="1" hidden="1" outlineLevel="3">
      <c r="A468" s="15"/>
      <c r="B468" s="5" t="s">
        <v>568</v>
      </c>
      <c r="C468" s="28"/>
      <c r="D468" s="28"/>
      <c r="E468" s="39">
        <v>0.03395301094890511</v>
      </c>
      <c r="F468" s="34">
        <v>0.029865823396359004</v>
      </c>
      <c r="G468" s="34">
        <v>0.0309301358329022</v>
      </c>
      <c r="H468" s="34">
        <v>0.04365270731660269</v>
      </c>
      <c r="I468" s="34">
        <v>0.06429726269356933</v>
      </c>
      <c r="J468" s="39">
        <v>0.0524523286508039</v>
      </c>
      <c r="K468" s="34">
        <v>0.03893651407089906</v>
      </c>
      <c r="L468" s="34">
        <v>0.03962575674188222</v>
      </c>
      <c r="M468" s="34">
        <v>0.050351146878861865</v>
      </c>
      <c r="N468" s="34">
        <f t="shared" si="209"/>
        <v>0.02398656246486</v>
      </c>
      <c r="O468" s="39">
        <f t="shared" si="209"/>
        <v>0.028029465215394865</v>
      </c>
      <c r="P468" s="34">
        <f t="shared" si="209"/>
        <v>0.027354510373468886</v>
      </c>
      <c r="Q468" s="39">
        <f t="shared" si="209"/>
        <v>0.05001183288661893</v>
      </c>
      <c r="R468" s="34">
        <f t="shared" si="209"/>
        <v>0.04597168597168597</v>
      </c>
      <c r="S468" s="39"/>
      <c r="T468" s="123"/>
      <c r="U468" s="123"/>
    </row>
    <row r="469" spans="1:21" ht="12" customHeight="1" hidden="1" outlineLevel="3">
      <c r="A469" s="15"/>
      <c r="B469" s="5" t="s">
        <v>553</v>
      </c>
      <c r="C469" s="28"/>
      <c r="D469" s="28"/>
      <c r="E469" s="39"/>
      <c r="F469" s="34"/>
      <c r="G469" s="34"/>
      <c r="H469" s="34"/>
      <c r="I469" s="34"/>
      <c r="J469" s="39">
        <v>0.04273373109990083</v>
      </c>
      <c r="K469" s="34">
        <v>0.042127635327635325</v>
      </c>
      <c r="L469" s="34">
        <v>0.03616394071395304</v>
      </c>
      <c r="M469" s="34">
        <v>0.03737615677735438</v>
      </c>
      <c r="N469" s="34">
        <f t="shared" si="209"/>
        <v>0.03634397417004577</v>
      </c>
      <c r="O469" s="39">
        <f t="shared" si="209"/>
        <v>0.03801390071042415</v>
      </c>
      <c r="P469" s="34">
        <f t="shared" si="209"/>
        <v>0.029569331959775964</v>
      </c>
      <c r="Q469" s="39">
        <f t="shared" si="209"/>
        <v>0.024364936480969646</v>
      </c>
      <c r="R469" s="34">
        <f t="shared" si="209"/>
        <v>0.023789382915497998</v>
      </c>
      <c r="S469" s="39"/>
      <c r="T469" s="123"/>
      <c r="U469" s="123"/>
    </row>
    <row r="470" spans="1:21" ht="12" customHeight="1" hidden="1" outlineLevel="3">
      <c r="A470" s="15"/>
      <c r="B470" s="5" t="s">
        <v>580</v>
      </c>
      <c r="C470" s="28"/>
      <c r="D470" s="28"/>
      <c r="E470" s="39">
        <v>0.025447815606933974</v>
      </c>
      <c r="F470" s="34">
        <v>0.024815591680738314</v>
      </c>
      <c r="G470" s="34">
        <v>0.02111798933708723</v>
      </c>
      <c r="H470" s="34">
        <v>0.019153230608097413</v>
      </c>
      <c r="I470" s="34">
        <v>0.017319002645120693</v>
      </c>
      <c r="J470" s="39">
        <v>0.01608689925054679</v>
      </c>
      <c r="K470" s="34">
        <v>0.017089237714855328</v>
      </c>
      <c r="L470" s="34">
        <v>0.01557756263171089</v>
      </c>
      <c r="M470" s="34">
        <v>0.01302065566381982</v>
      </c>
      <c r="N470" s="34">
        <f t="shared" si="209"/>
        <v>0.013376434280310068</v>
      </c>
      <c r="O470" s="39">
        <f t="shared" si="209"/>
        <v>0.014668516077661238</v>
      </c>
      <c r="P470" s="34">
        <f t="shared" si="209"/>
        <v>0.015223617457333338</v>
      </c>
      <c r="Q470" s="39">
        <f t="shared" si="209"/>
        <v>0.015471093912159567</v>
      </c>
      <c r="R470" s="34">
        <f t="shared" si="209"/>
        <v>0.0145405398592825</v>
      </c>
      <c r="S470" s="39"/>
      <c r="T470" s="123"/>
      <c r="U470" s="123"/>
    </row>
    <row r="471" spans="1:21" ht="12" customHeight="1" hidden="1" outlineLevel="3">
      <c r="A471" s="15"/>
      <c r="B471" s="5" t="s">
        <v>551</v>
      </c>
      <c r="C471" s="28"/>
      <c r="D471" s="28"/>
      <c r="E471" s="39"/>
      <c r="F471" s="34"/>
      <c r="G471" s="34"/>
      <c r="H471" s="34"/>
      <c r="I471" s="34">
        <v>0.001598973066561041</v>
      </c>
      <c r="J471" s="39"/>
      <c r="K471" s="34">
        <v>0.0022194570135746607</v>
      </c>
      <c r="L471" s="34">
        <v>0.004417530419107706</v>
      </c>
      <c r="M471" s="34">
        <v>0.018669461606354812</v>
      </c>
      <c r="N471" s="34">
        <f t="shared" si="209"/>
        <v>0.018309253063376114</v>
      </c>
      <c r="O471" s="39">
        <f t="shared" si="209"/>
        <v>0.009831543050574789</v>
      </c>
      <c r="P471" s="34">
        <f t="shared" si="209"/>
        <v>0.01833982387158253</v>
      </c>
      <c r="Q471" s="39">
        <f t="shared" si="209"/>
        <v>0.0166284932754</v>
      </c>
      <c r="R471" s="34">
        <f t="shared" si="209"/>
        <v>0.03416355415993627</v>
      </c>
      <c r="S471" s="39"/>
      <c r="T471" s="123"/>
      <c r="U471" s="123"/>
    </row>
    <row r="472" spans="1:21" ht="12" customHeight="1" hidden="1" outlineLevel="3">
      <c r="A472" s="15"/>
      <c r="B472" s="5" t="s">
        <v>571</v>
      </c>
      <c r="C472" s="28"/>
      <c r="D472" s="28"/>
      <c r="E472" s="39">
        <v>0.0451107137945262</v>
      </c>
      <c r="F472" s="34">
        <v>0.04793744333635539</v>
      </c>
      <c r="G472" s="34">
        <v>0.04406091370558376</v>
      </c>
      <c r="H472" s="34">
        <v>0</v>
      </c>
      <c r="I472" s="34">
        <v>0</v>
      </c>
      <c r="J472" s="39">
        <v>0</v>
      </c>
      <c r="K472" s="34">
        <v>0</v>
      </c>
      <c r="L472" s="34"/>
      <c r="M472" s="34">
        <v>0.0390264730999146</v>
      </c>
      <c r="N472" s="34">
        <f t="shared" si="209"/>
        <v>0.02986176627425243</v>
      </c>
      <c r="O472" s="39">
        <f t="shared" si="209"/>
        <v>0.020736371595778996</v>
      </c>
      <c r="P472" s="34">
        <f t="shared" si="209"/>
        <v>0.017499881757555694</v>
      </c>
      <c r="Q472" s="39">
        <f t="shared" si="209"/>
        <v>0.019707019134418094</v>
      </c>
      <c r="R472" s="34">
        <f t="shared" si="209"/>
        <v>0.02783735894805558</v>
      </c>
      <c r="S472" s="39"/>
      <c r="T472" s="123"/>
      <c r="U472" s="123"/>
    </row>
    <row r="473" spans="1:21" ht="12" customHeight="1" hidden="1" outlineLevel="3">
      <c r="A473" s="15"/>
      <c r="B473" s="5" t="s">
        <v>550</v>
      </c>
      <c r="C473" s="28"/>
      <c r="D473" s="28"/>
      <c r="E473" s="39">
        <v>0.009501957752450309</v>
      </c>
      <c r="F473" s="34">
        <v>0.01908575377548324</v>
      </c>
      <c r="G473" s="34">
        <v>0</v>
      </c>
      <c r="H473" s="34">
        <v>0.016529438793884976</v>
      </c>
      <c r="I473" s="34">
        <v>0.01758364312267658</v>
      </c>
      <c r="J473" s="39">
        <v>0.01660228988680812</v>
      </c>
      <c r="K473" s="34">
        <v>0.012564917651060267</v>
      </c>
      <c r="L473" s="34">
        <v>0.010278439817291833</v>
      </c>
      <c r="M473" s="34">
        <v>0.0058606801639906805</v>
      </c>
      <c r="N473" s="34">
        <f t="shared" si="209"/>
        <v>0.010277536565402815</v>
      </c>
      <c r="O473" s="39">
        <f t="shared" si="209"/>
        <v>0.01661554790725262</v>
      </c>
      <c r="P473" s="34">
        <f t="shared" si="209"/>
        <v>0.019178272831404622</v>
      </c>
      <c r="Q473" s="39">
        <f t="shared" si="209"/>
        <v>0.04561544137070402</v>
      </c>
      <c r="R473" s="34">
        <f t="shared" si="209"/>
        <v>0.04463096630833867</v>
      </c>
      <c r="S473" s="39"/>
      <c r="T473" s="123"/>
      <c r="U473" s="123"/>
    </row>
    <row r="474" spans="1:21" ht="12" customHeight="1" hidden="1" outlineLevel="3">
      <c r="A474" s="15"/>
      <c r="B474" s="5" t="s">
        <v>554</v>
      </c>
      <c r="C474" s="28"/>
      <c r="D474" s="28"/>
      <c r="E474" s="39">
        <v>0.007520347439264635</v>
      </c>
      <c r="F474" s="34"/>
      <c r="G474" s="34"/>
      <c r="H474" s="34">
        <v>0.008652532346955833</v>
      </c>
      <c r="I474" s="34">
        <v>0.00961732203306369</v>
      </c>
      <c r="J474" s="39">
        <v>0.01193052743846468</v>
      </c>
      <c r="K474" s="34">
        <v>0.013205697479960787</v>
      </c>
      <c r="L474" s="34">
        <v>0.015476763248565291</v>
      </c>
      <c r="M474" s="34">
        <v>0.0156427204513363</v>
      </c>
      <c r="N474" s="34">
        <f t="shared" si="209"/>
        <v>0.01744897404358937</v>
      </c>
      <c r="O474" s="39">
        <f t="shared" si="209"/>
        <v>0.01807447545700151</v>
      </c>
      <c r="P474" s="34">
        <f t="shared" si="209"/>
        <v>0.014475317743961163</v>
      </c>
      <c r="Q474" s="39">
        <f t="shared" si="209"/>
        <v>0.016135659677089378</v>
      </c>
      <c r="R474" s="34">
        <f t="shared" si="209"/>
        <v>0.02295314583584508</v>
      </c>
      <c r="S474" s="39"/>
      <c r="T474" s="123"/>
      <c r="U474" s="123"/>
    </row>
    <row r="475" spans="1:21" ht="12" customHeight="1" hidden="1" outlineLevel="3">
      <c r="A475" s="15"/>
      <c r="B475" s="5" t="s">
        <v>572</v>
      </c>
      <c r="C475" s="28"/>
      <c r="D475" s="28"/>
      <c r="E475" s="39"/>
      <c r="F475" s="34"/>
      <c r="G475" s="34"/>
      <c r="H475" s="34"/>
      <c r="I475" s="34"/>
      <c r="J475" s="39"/>
      <c r="K475" s="34"/>
      <c r="L475" s="34"/>
      <c r="M475" s="34"/>
      <c r="N475" s="34"/>
      <c r="O475" s="39"/>
      <c r="P475" s="34">
        <f aca="true" t="shared" si="210" ref="P475:R484">P355/P186</f>
        <v>0.009663445518160613</v>
      </c>
      <c r="Q475" s="39">
        <f t="shared" si="210"/>
        <v>0.009799077733860342</v>
      </c>
      <c r="R475" s="34">
        <f t="shared" si="210"/>
        <v>0.009240496068736321</v>
      </c>
      <c r="S475" s="39"/>
      <c r="T475" s="123"/>
      <c r="U475" s="123"/>
    </row>
    <row r="476" spans="1:21" ht="12" customHeight="1" hidden="1" outlineLevel="3">
      <c r="A476" s="15"/>
      <c r="B476" s="5" t="s">
        <v>558</v>
      </c>
      <c r="C476" s="28"/>
      <c r="D476" s="28"/>
      <c r="E476" s="39"/>
      <c r="F476" s="34">
        <v>0.0030563514804202484</v>
      </c>
      <c r="G476" s="34">
        <v>0.0045230953809238155</v>
      </c>
      <c r="H476" s="34">
        <v>0.004598711189220855</v>
      </c>
      <c r="I476" s="34">
        <v>0.0047353603603603606</v>
      </c>
      <c r="J476" s="39">
        <v>0.005196078431372549</v>
      </c>
      <c r="K476" s="34">
        <v>0.005893416927899686</v>
      </c>
      <c r="L476" s="34">
        <v>0.006235716123564045</v>
      </c>
      <c r="M476" s="34">
        <v>0.005901238045743095</v>
      </c>
      <c r="N476" s="34">
        <f aca="true" t="shared" si="211" ref="N476:O484">N356/N187</f>
        <v>0.018720211498361634</v>
      </c>
      <c r="O476" s="39">
        <f t="shared" si="211"/>
        <v>0.019986184451481</v>
      </c>
      <c r="P476" s="34">
        <f t="shared" si="210"/>
        <v>0.015427833533449627</v>
      </c>
      <c r="Q476" s="39">
        <f t="shared" si="210"/>
        <v>0.02035933353634663</v>
      </c>
      <c r="R476" s="34">
        <f t="shared" si="210"/>
        <v>0.010735040444809165</v>
      </c>
      <c r="S476" s="39"/>
      <c r="T476" s="123"/>
      <c r="U476" s="123"/>
    </row>
    <row r="477" spans="1:21" ht="12" customHeight="1" hidden="1" outlineLevel="3">
      <c r="A477" s="15"/>
      <c r="B477" s="5" t="s">
        <v>560</v>
      </c>
      <c r="C477" s="28"/>
      <c r="D477" s="28"/>
      <c r="E477" s="39">
        <v>0.06859079224117784</v>
      </c>
      <c r="F477" s="34">
        <v>0.12203876525484565</v>
      </c>
      <c r="G477" s="34">
        <v>0.08186951066499373</v>
      </c>
      <c r="H477" s="34">
        <v>0.05686425950955783</v>
      </c>
      <c r="I477" s="34">
        <v>0.05309090909090909</v>
      </c>
      <c r="J477" s="39">
        <v>0.046837236436369695</v>
      </c>
      <c r="K477" s="34">
        <v>0.0395</v>
      </c>
      <c r="L477" s="34">
        <v>0.039850111695611444</v>
      </c>
      <c r="M477" s="34">
        <v>0.04165588615782665</v>
      </c>
      <c r="N477" s="34">
        <f t="shared" si="211"/>
        <v>0.04506840247131509</v>
      </c>
      <c r="O477" s="39">
        <f t="shared" si="211"/>
        <v>0.05651783038657477</v>
      </c>
      <c r="P477" s="34">
        <f t="shared" si="210"/>
        <v>0.05642928052667329</v>
      </c>
      <c r="Q477" s="39">
        <f t="shared" si="210"/>
        <v>0.056053590779233574</v>
      </c>
      <c r="R477" s="34">
        <f t="shared" si="210"/>
        <v>0.01860589334995104</v>
      </c>
      <c r="S477" s="39"/>
      <c r="T477" s="123"/>
      <c r="U477" s="123"/>
    </row>
    <row r="478" spans="1:21" ht="12" customHeight="1" hidden="1" outlineLevel="3">
      <c r="A478" s="15"/>
      <c r="B478" s="5" t="s">
        <v>561</v>
      </c>
      <c r="C478" s="28"/>
      <c r="D478" s="28"/>
      <c r="E478" s="39">
        <v>0.0766930864485551</v>
      </c>
      <c r="F478" s="34">
        <v>0.06988149181943151</v>
      </c>
      <c r="G478" s="34">
        <v>0.06564521946195863</v>
      </c>
      <c r="H478" s="34">
        <v>0.04114413232869588</v>
      </c>
      <c r="I478" s="34">
        <v>0.03727080470246445</v>
      </c>
      <c r="J478" s="39">
        <v>0.040734909937928165</v>
      </c>
      <c r="K478" s="34">
        <v>0.04207522307577706</v>
      </c>
      <c r="L478" s="34">
        <v>0.04495022964166515</v>
      </c>
      <c r="M478" s="34">
        <v>0.04100817141819502</v>
      </c>
      <c r="N478" s="34">
        <f t="shared" si="211"/>
        <v>0.04669960573566711</v>
      </c>
      <c r="O478" s="39">
        <f t="shared" si="211"/>
        <v>0.040287463124129855</v>
      </c>
      <c r="P478" s="34">
        <f t="shared" si="210"/>
        <v>0.042478480768231006</v>
      </c>
      <c r="Q478" s="39">
        <f t="shared" si="210"/>
        <v>0.04436459947172375</v>
      </c>
      <c r="R478" s="34">
        <f t="shared" si="210"/>
        <v>0.03622129670059002</v>
      </c>
      <c r="S478" s="39"/>
      <c r="T478" s="123"/>
      <c r="U478" s="123"/>
    </row>
    <row r="479" spans="1:21" ht="12" customHeight="1" hidden="1" outlineLevel="3">
      <c r="A479" s="15"/>
      <c r="B479" s="5" t="s">
        <v>573</v>
      </c>
      <c r="C479" s="28"/>
      <c r="D479" s="28"/>
      <c r="E479" s="39">
        <v>0.053020382122829994</v>
      </c>
      <c r="F479" s="34">
        <v>0.058794490525504915</v>
      </c>
      <c r="G479" s="34">
        <v>0.04864335558986996</v>
      </c>
      <c r="H479" s="34">
        <v>0.0397990570046745</v>
      </c>
      <c r="I479" s="34">
        <v>0.03982787169505351</v>
      </c>
      <c r="J479" s="39">
        <v>0.059328748306399816</v>
      </c>
      <c r="K479" s="34">
        <v>0.05378424218430157</v>
      </c>
      <c r="L479" s="34">
        <v>0.06242840057908982</v>
      </c>
      <c r="M479" s="34">
        <v>0.038729061819274394</v>
      </c>
      <c r="N479" s="34">
        <f t="shared" si="211"/>
        <v>0.03778044818888904</v>
      </c>
      <c r="O479" s="39">
        <f t="shared" si="211"/>
        <v>0.03511570542009179</v>
      </c>
      <c r="P479" s="34">
        <f t="shared" si="210"/>
        <v>0.039096275188276006</v>
      </c>
      <c r="Q479" s="39">
        <f t="shared" si="210"/>
        <v>0.031092907258921828</v>
      </c>
      <c r="R479" s="34">
        <f t="shared" si="210"/>
        <v>0.02947118033389011</v>
      </c>
      <c r="S479" s="39"/>
      <c r="T479" s="123"/>
      <c r="U479" s="123"/>
    </row>
    <row r="480" spans="1:21" ht="12" customHeight="1" hidden="1" outlineLevel="3">
      <c r="A480" s="15"/>
      <c r="B480" s="5" t="s">
        <v>564</v>
      </c>
      <c r="C480" s="28"/>
      <c r="D480" s="28"/>
      <c r="E480" s="39">
        <v>0.008512399291768379</v>
      </c>
      <c r="F480" s="34">
        <v>0.010240941593836034</v>
      </c>
      <c r="G480" s="34">
        <v>0.012021410915298845</v>
      </c>
      <c r="H480" s="34">
        <v>0.010199123754952962</v>
      </c>
      <c r="I480" s="34"/>
      <c r="J480" s="39"/>
      <c r="K480" s="34">
        <v>0.01611231884057971</v>
      </c>
      <c r="L480" s="34">
        <v>0.013842676373402746</v>
      </c>
      <c r="M480" s="34">
        <v>0.050204667815285896</v>
      </c>
      <c r="N480" s="34">
        <f t="shared" si="211"/>
        <v>0.0577068033996687</v>
      </c>
      <c r="O480" s="39">
        <f t="shared" si="211"/>
        <v>0.04756115161401775</v>
      </c>
      <c r="P480" s="34">
        <f t="shared" si="210"/>
        <v>0.052189497419496834</v>
      </c>
      <c r="Q480" s="39">
        <f t="shared" si="210"/>
        <v>0.04994940731007138</v>
      </c>
      <c r="R480" s="34">
        <f t="shared" si="210"/>
        <v>0.05868953246915179</v>
      </c>
      <c r="S480" s="39"/>
      <c r="T480" s="123"/>
      <c r="U480" s="123"/>
    </row>
    <row r="481" spans="1:21" ht="12" customHeight="1" hidden="1" outlineLevel="3">
      <c r="A481" s="15"/>
      <c r="B481" s="5" t="s">
        <v>552</v>
      </c>
      <c r="C481" s="28"/>
      <c r="D481" s="28"/>
      <c r="E481" s="39">
        <v>0.020421131718312058</v>
      </c>
      <c r="F481" s="34">
        <v>0.014386294740749397</v>
      </c>
      <c r="G481" s="34">
        <v>0.01397108008847176</v>
      </c>
      <c r="H481" s="34">
        <v>0.01211257196079139</v>
      </c>
      <c r="I481" s="34">
        <v>0.013788067801795263</v>
      </c>
      <c r="J481" s="39">
        <v>0.01271284222490756</v>
      </c>
      <c r="K481" s="34">
        <v>0.015583974951711538</v>
      </c>
      <c r="L481" s="34">
        <v>0.015616282649158554</v>
      </c>
      <c r="M481" s="34">
        <v>0.01599553029734355</v>
      </c>
      <c r="N481" s="34">
        <f t="shared" si="211"/>
        <v>0.014084312634578712</v>
      </c>
      <c r="O481" s="39">
        <f t="shared" si="211"/>
        <v>0.021845228898963103</v>
      </c>
      <c r="P481" s="34">
        <f t="shared" si="210"/>
        <v>0.021571803862779543</v>
      </c>
      <c r="Q481" s="39">
        <f t="shared" si="210"/>
        <v>0.017979652522999295</v>
      </c>
      <c r="R481" s="34">
        <f t="shared" si="210"/>
        <v>0.04451157967780345</v>
      </c>
      <c r="S481" s="39"/>
      <c r="T481" s="123"/>
      <c r="U481" s="123"/>
    </row>
    <row r="482" spans="1:21" ht="12" customHeight="1" hidden="1" outlineLevel="3">
      <c r="A482" s="15"/>
      <c r="B482" s="5" t="s">
        <v>569</v>
      </c>
      <c r="C482" s="28"/>
      <c r="D482" s="28"/>
      <c r="E482" s="39">
        <v>0.08923692718222405</v>
      </c>
      <c r="F482" s="34">
        <v>0.076258296460177</v>
      </c>
      <c r="G482" s="34">
        <v>0.07939729319769909</v>
      </c>
      <c r="H482" s="34">
        <v>0.07007397189194661</v>
      </c>
      <c r="I482" s="34">
        <v>0.060689889849519826</v>
      </c>
      <c r="J482" s="39">
        <v>0.08224823908168291</v>
      </c>
      <c r="K482" s="34">
        <v>0.10677038293474252</v>
      </c>
      <c r="L482" s="34">
        <v>0.06835218172505468</v>
      </c>
      <c r="M482" s="34">
        <v>0.05807759186101493</v>
      </c>
      <c r="N482" s="34">
        <f t="shared" si="211"/>
        <v>0.053910792018463875</v>
      </c>
      <c r="O482" s="39">
        <f t="shared" si="211"/>
        <v>0.05496761082179601</v>
      </c>
      <c r="P482" s="34">
        <f t="shared" si="210"/>
        <v>0.05887107789964244</v>
      </c>
      <c r="Q482" s="39">
        <f t="shared" si="210"/>
        <v>0.07766504925746213</v>
      </c>
      <c r="R482" s="34">
        <f t="shared" si="210"/>
        <v>0.0760827694146266</v>
      </c>
      <c r="S482" s="39"/>
      <c r="T482" s="123"/>
      <c r="U482" s="123"/>
    </row>
    <row r="483" spans="1:21" ht="12" customHeight="1" hidden="1" outlineLevel="3">
      <c r="A483" s="15"/>
      <c r="B483" s="5" t="s">
        <v>574</v>
      </c>
      <c r="C483" s="28"/>
      <c r="D483" s="28"/>
      <c r="E483" s="39">
        <v>0.02040337544343573</v>
      </c>
      <c r="F483" s="34">
        <v>0.0193650526197547</v>
      </c>
      <c r="G483" s="34">
        <v>0.025225328537193458</v>
      </c>
      <c r="H483" s="34">
        <v>0.02398633414716385</v>
      </c>
      <c r="I483" s="34">
        <v>0.023775623672885795</v>
      </c>
      <c r="J483" s="39">
        <v>0.02521016119627747</v>
      </c>
      <c r="K483" s="34">
        <v>0.03029420615443683</v>
      </c>
      <c r="L483" s="34">
        <v>0.028233025222463168</v>
      </c>
      <c r="M483" s="34">
        <v>0.027691900532615773</v>
      </c>
      <c r="N483" s="34">
        <f t="shared" si="211"/>
        <v>0.02601641597518139</v>
      </c>
      <c r="O483" s="39">
        <f t="shared" si="211"/>
        <v>0.02293693596981104</v>
      </c>
      <c r="P483" s="34">
        <f t="shared" si="210"/>
        <v>0.020394733116239558</v>
      </c>
      <c r="Q483" s="39">
        <f t="shared" si="210"/>
        <v>0.018456659631098205</v>
      </c>
      <c r="R483" s="34">
        <f t="shared" si="210"/>
        <v>0.018223501527497632</v>
      </c>
      <c r="S483" s="39"/>
      <c r="T483" s="123"/>
      <c r="U483" s="123"/>
    </row>
    <row r="484" spans="1:21" ht="12" customHeight="1" hidden="1" outlineLevel="3">
      <c r="A484" s="15"/>
      <c r="B484" s="5" t="s">
        <v>570</v>
      </c>
      <c r="C484" s="28"/>
      <c r="D484" s="28"/>
      <c r="E484" s="39">
        <v>0.0334195958102941</v>
      </c>
      <c r="F484" s="34">
        <v>0.03378256347893618</v>
      </c>
      <c r="G484" s="34"/>
      <c r="H484" s="34">
        <v>0.0472947586458268</v>
      </c>
      <c r="I484" s="34">
        <v>0.05040966886516625</v>
      </c>
      <c r="J484" s="39">
        <v>0.05275671832370913</v>
      </c>
      <c r="K484" s="34">
        <v>0.044967883211678834</v>
      </c>
      <c r="L484" s="34">
        <v>0.044957785731850594</v>
      </c>
      <c r="M484" s="34">
        <v>0.03214708515718265</v>
      </c>
      <c r="N484" s="34">
        <f t="shared" si="211"/>
        <v>0.04868653547994974</v>
      </c>
      <c r="O484" s="39">
        <f t="shared" si="211"/>
        <v>0.04461071914699246</v>
      </c>
      <c r="P484" s="34">
        <f t="shared" si="210"/>
        <v>0.039576351500141306</v>
      </c>
      <c r="Q484" s="39">
        <f t="shared" si="210"/>
        <v>0.040372893913393305</v>
      </c>
      <c r="R484" s="34">
        <f t="shared" si="210"/>
        <v>0.042090914069996</v>
      </c>
      <c r="S484" s="39"/>
      <c r="T484" s="123"/>
      <c r="U484" s="123"/>
    </row>
    <row r="485" spans="1:21" ht="12" customHeight="1" hidden="1" outlineLevel="2" collapsed="1">
      <c r="A485" s="19" t="s">
        <v>599</v>
      </c>
      <c r="B485" s="20"/>
      <c r="C485" s="22"/>
      <c r="D485" s="22"/>
      <c r="E485" s="71"/>
      <c r="F485" s="72"/>
      <c r="G485" s="72"/>
      <c r="H485" s="72"/>
      <c r="I485" s="72"/>
      <c r="J485" s="71"/>
      <c r="K485" s="72"/>
      <c r="L485" s="72"/>
      <c r="M485" s="72"/>
      <c r="N485" s="72"/>
      <c r="O485" s="71"/>
      <c r="P485" s="72"/>
      <c r="Q485" s="71"/>
      <c r="R485" s="72"/>
      <c r="S485" s="71"/>
      <c r="T485" s="122"/>
      <c r="U485" s="122"/>
    </row>
    <row r="486" spans="1:21" ht="12" customHeight="1" hidden="1" outlineLevel="3">
      <c r="A486" s="15"/>
      <c r="B486" s="5" t="s">
        <v>546</v>
      </c>
      <c r="C486" s="28"/>
      <c r="D486" s="28"/>
      <c r="E486" s="39"/>
      <c r="F486" s="80"/>
      <c r="G486" s="34"/>
      <c r="H486" s="34"/>
      <c r="I486" s="34"/>
      <c r="J486" s="39"/>
      <c r="K486" s="34"/>
      <c r="L486" s="34"/>
      <c r="M486" s="34"/>
      <c r="N486" s="34"/>
      <c r="O486" s="39"/>
      <c r="P486" s="34"/>
      <c r="Q486" s="39"/>
      <c r="R486" s="34"/>
      <c r="S486" s="39"/>
      <c r="T486" s="123"/>
      <c r="U486" s="123"/>
    </row>
    <row r="487" spans="1:21" ht="12" customHeight="1" hidden="1" outlineLevel="3">
      <c r="A487" s="15"/>
      <c r="B487" s="5" t="s">
        <v>576</v>
      </c>
      <c r="C487" s="28"/>
      <c r="D487" s="28"/>
      <c r="E487" s="39"/>
      <c r="F487" s="80"/>
      <c r="G487" s="34"/>
      <c r="H487" s="34"/>
      <c r="I487" s="34"/>
      <c r="J487" s="39"/>
      <c r="K487" s="34">
        <f>K367/K198</f>
        <v>0.2591538461538462</v>
      </c>
      <c r="L487" s="34">
        <f>L367/L198</f>
        <v>0.2339607843137255</v>
      </c>
      <c r="M487" s="34">
        <f>M367/M198</f>
        <v>0.29259896729776247</v>
      </c>
      <c r="N487" s="34">
        <f>N367/N198</f>
        <v>0.040481584025505495</v>
      </c>
      <c r="O487" s="39"/>
      <c r="P487" s="34">
        <f>P367/P198</f>
        <v>0.015767100347803684</v>
      </c>
      <c r="Q487" s="39">
        <f>Q367/Q198</f>
        <v>0.04438019882329073</v>
      </c>
      <c r="R487" s="34">
        <f>R367/R198</f>
        <v>0.017875710714364727</v>
      </c>
      <c r="S487" s="39"/>
      <c r="T487" s="123"/>
      <c r="U487" s="123"/>
    </row>
    <row r="488" spans="1:21" ht="12" customHeight="1" hidden="1" outlineLevel="3">
      <c r="A488" s="15"/>
      <c r="B488" s="5" t="s">
        <v>547</v>
      </c>
      <c r="C488" s="28"/>
      <c r="D488" s="28"/>
      <c r="E488" s="39"/>
      <c r="F488" s="34"/>
      <c r="G488" s="34"/>
      <c r="H488" s="34"/>
      <c r="I488" s="34"/>
      <c r="J488" s="39"/>
      <c r="K488" s="34"/>
      <c r="L488" s="34">
        <f aca="true" t="shared" si="212" ref="L488:M490">L368/L199</f>
        <v>0.36574585635359114</v>
      </c>
      <c r="M488" s="34">
        <f t="shared" si="212"/>
        <v>0.2040700808625337</v>
      </c>
      <c r="N488" s="34"/>
      <c r="O488" s="39"/>
      <c r="P488" s="34"/>
      <c r="Q488" s="39"/>
      <c r="R488" s="34">
        <f>R368/R199</f>
        <v>0.034465426868672364</v>
      </c>
      <c r="S488" s="39"/>
      <c r="T488" s="123"/>
      <c r="U488" s="123"/>
    </row>
    <row r="489" spans="1:21" ht="12" customHeight="1" hidden="1" outlineLevel="3">
      <c r="A489" s="15"/>
      <c r="B489" s="5" t="s">
        <v>549</v>
      </c>
      <c r="C489" s="28"/>
      <c r="D489" s="28"/>
      <c r="E489" s="39">
        <f aca="true" t="shared" si="213" ref="E489:K489">E369/E200</f>
        <v>0.026906579486450557</v>
      </c>
      <c r="F489" s="34">
        <f t="shared" si="213"/>
        <v>0.03506582122588913</v>
      </c>
      <c r="G489" s="34">
        <f t="shared" si="213"/>
        <v>0.01990781722169653</v>
      </c>
      <c r="H489" s="34">
        <f t="shared" si="213"/>
        <v>0.012274356140527144</v>
      </c>
      <c r="I489" s="34">
        <f t="shared" si="213"/>
        <v>0.02569167937602997</v>
      </c>
      <c r="J489" s="39">
        <f t="shared" si="213"/>
        <v>0.013572462270002068</v>
      </c>
      <c r="K489" s="34">
        <f t="shared" si="213"/>
        <v>0.009080352995819786</v>
      </c>
      <c r="L489" s="34">
        <f t="shared" si="212"/>
        <v>0.008003753763890951</v>
      </c>
      <c r="M489" s="34">
        <f t="shared" si="212"/>
        <v>0.003463263233893956</v>
      </c>
      <c r="N489" s="34">
        <f aca="true" t="shared" si="214" ref="N489:Q490">N369/N200</f>
        <v>0.0028193482373552597</v>
      </c>
      <c r="O489" s="39">
        <f t="shared" si="214"/>
        <v>0.0025564359748267633</v>
      </c>
      <c r="P489" s="34">
        <f t="shared" si="214"/>
        <v>0.003930536525434507</v>
      </c>
      <c r="Q489" s="39">
        <f t="shared" si="214"/>
        <v>0.004144541168793709</v>
      </c>
      <c r="R489" s="34">
        <f>R369/R200</f>
        <v>0.005311641564838496</v>
      </c>
      <c r="S489" s="39"/>
      <c r="T489" s="123"/>
      <c r="U489" s="123"/>
    </row>
    <row r="490" spans="1:21" ht="12" customHeight="1" hidden="1" outlineLevel="3">
      <c r="A490" s="15"/>
      <c r="B490" s="5" t="s">
        <v>579</v>
      </c>
      <c r="C490" s="28"/>
      <c r="D490" s="28"/>
      <c r="E490" s="39">
        <f>E370/E201</f>
        <v>0.012485919164154292</v>
      </c>
      <c r="F490" s="34" t="e">
        <f>F370/F201</f>
        <v>#DIV/0!</v>
      </c>
      <c r="G490" s="34" t="e">
        <f>G370/G201</f>
        <v>#DIV/0!</v>
      </c>
      <c r="H490" s="34" t="e">
        <f>H370/H201</f>
        <v>#DIV/0!</v>
      </c>
      <c r="I490" s="34" t="e">
        <f>I370/I201</f>
        <v>#DIV/0!</v>
      </c>
      <c r="J490" s="39"/>
      <c r="K490" s="34">
        <f>K370/K201</f>
        <v>0.01975619834710744</v>
      </c>
      <c r="L490" s="34">
        <f t="shared" si="212"/>
        <v>0.017944162436548224</v>
      </c>
      <c r="M490" s="34">
        <f t="shared" si="212"/>
        <v>0.009262974269515918</v>
      </c>
      <c r="N490" s="34">
        <f t="shared" si="214"/>
        <v>0.0077878351217373866</v>
      </c>
      <c r="O490" s="39">
        <f t="shared" si="214"/>
        <v>0.0055675988319328126</v>
      </c>
      <c r="P490" s="34">
        <f t="shared" si="214"/>
        <v>0.007296743864101751</v>
      </c>
      <c r="Q490" s="39">
        <f t="shared" si="214"/>
        <v>0.006482440767242131</v>
      </c>
      <c r="R490" s="34">
        <f>R370/R201</f>
        <v>0.006746440365017931</v>
      </c>
      <c r="S490" s="39"/>
      <c r="T490" s="123"/>
      <c r="U490" s="123"/>
    </row>
    <row r="491" spans="1:21" ht="12" customHeight="1" hidden="1" outlineLevel="3">
      <c r="A491" s="15"/>
      <c r="B491" s="5" t="s">
        <v>559</v>
      </c>
      <c r="C491" s="28"/>
      <c r="D491" s="28"/>
      <c r="E491" s="39"/>
      <c r="F491" s="34" t="e">
        <f aca="true" t="shared" si="215" ref="F491:I492">F371/F202</f>
        <v>#DIV/0!</v>
      </c>
      <c r="G491" s="34" t="e">
        <f t="shared" si="215"/>
        <v>#DIV/0!</v>
      </c>
      <c r="H491" s="34" t="e">
        <f t="shared" si="215"/>
        <v>#DIV/0!</v>
      </c>
      <c r="I491" s="34" t="e">
        <f t="shared" si="215"/>
        <v>#DIV/0!</v>
      </c>
      <c r="J491" s="39"/>
      <c r="K491" s="34"/>
      <c r="L491" s="34"/>
      <c r="M491" s="34"/>
      <c r="N491" s="34"/>
      <c r="O491" s="39"/>
      <c r="P491" s="34"/>
      <c r="Q491" s="39"/>
      <c r="R491" s="34"/>
      <c r="S491" s="39"/>
      <c r="T491" s="123"/>
      <c r="U491" s="123"/>
    </row>
    <row r="492" spans="1:21" ht="12" customHeight="1" hidden="1" outlineLevel="3">
      <c r="A492" s="15"/>
      <c r="B492" s="5" t="s">
        <v>556</v>
      </c>
      <c r="C492" s="28"/>
      <c r="D492" s="28"/>
      <c r="E492" s="39">
        <f>E372/E203</f>
        <v>0.0352195918367347</v>
      </c>
      <c r="F492" s="34">
        <f t="shared" si="215"/>
        <v>0.07417385522714125</v>
      </c>
      <c r="G492" s="34">
        <f t="shared" si="215"/>
        <v>0.028936089805804397</v>
      </c>
      <c r="H492" s="34">
        <f t="shared" si="215"/>
        <v>0.04539728013254177</v>
      </c>
      <c r="I492" s="34">
        <f t="shared" si="215"/>
        <v>0.04174960994243288</v>
      </c>
      <c r="J492" s="39">
        <f aca="true" t="shared" si="216" ref="J492:R492">J372/J203</f>
        <v>0.06864940809882177</v>
      </c>
      <c r="K492" s="34">
        <f t="shared" si="216"/>
        <v>0.039068903688524594</v>
      </c>
      <c r="L492" s="34">
        <f t="shared" si="216"/>
        <v>0.05028801534493337</v>
      </c>
      <c r="M492" s="34">
        <f t="shared" si="216"/>
        <v>0.045894212255068526</v>
      </c>
      <c r="N492" s="34">
        <f t="shared" si="216"/>
        <v>0.03113245512837711</v>
      </c>
      <c r="O492" s="39">
        <f t="shared" si="216"/>
        <v>0.030429239269018273</v>
      </c>
      <c r="P492" s="34">
        <f t="shared" si="216"/>
        <v>0.09824953872333916</v>
      </c>
      <c r="Q492" s="39">
        <f t="shared" si="216"/>
        <v>0.1284122270742358</v>
      </c>
      <c r="R492" s="34">
        <f t="shared" si="216"/>
        <v>0.06503592636158785</v>
      </c>
      <c r="S492" s="39"/>
      <c r="T492" s="123"/>
      <c r="U492" s="123"/>
    </row>
    <row r="493" spans="1:21" ht="12" customHeight="1" hidden="1" outlineLevel="3">
      <c r="A493" s="15"/>
      <c r="B493" s="5" t="s">
        <v>557</v>
      </c>
      <c r="C493" s="28"/>
      <c r="D493" s="28"/>
      <c r="E493" s="39"/>
      <c r="F493" s="34"/>
      <c r="G493" s="34"/>
      <c r="H493" s="34"/>
      <c r="I493" s="34"/>
      <c r="J493" s="39"/>
      <c r="K493" s="34"/>
      <c r="L493" s="34"/>
      <c r="M493" s="34"/>
      <c r="N493" s="34"/>
      <c r="O493" s="39"/>
      <c r="P493" s="34"/>
      <c r="Q493" s="39"/>
      <c r="R493" s="34"/>
      <c r="S493" s="39"/>
      <c r="T493" s="123"/>
      <c r="U493" s="123"/>
    </row>
    <row r="494" spans="1:21" ht="12" customHeight="1" hidden="1" outlineLevel="3">
      <c r="A494" s="15"/>
      <c r="B494" s="5" t="s">
        <v>575</v>
      </c>
      <c r="C494" s="28"/>
      <c r="D494" s="28"/>
      <c r="E494" s="39">
        <f aca="true" t="shared" si="217" ref="E494:R494">E374/E205</f>
        <v>0.022110773631073822</v>
      </c>
      <c r="F494" s="34">
        <f t="shared" si="217"/>
        <v>0.017100203029453885</v>
      </c>
      <c r="G494" s="34">
        <f t="shared" si="217"/>
        <v>0.016919869037591528</v>
      </c>
      <c r="H494" s="34">
        <f t="shared" si="217"/>
        <v>0.018616215245428728</v>
      </c>
      <c r="I494" s="34">
        <f t="shared" si="217"/>
        <v>0.03335754205131989</v>
      </c>
      <c r="J494" s="39">
        <f t="shared" si="217"/>
        <v>0.04126745646658949</v>
      </c>
      <c r="K494" s="34">
        <f t="shared" si="217"/>
        <v>0.04151870355855836</v>
      </c>
      <c r="L494" s="34">
        <f t="shared" si="217"/>
        <v>0.019221574727856038</v>
      </c>
      <c r="M494" s="34">
        <f t="shared" si="217"/>
        <v>0.010180676930778617</v>
      </c>
      <c r="N494" s="34">
        <f t="shared" si="217"/>
        <v>0.008007168086175446</v>
      </c>
      <c r="O494" s="39">
        <f t="shared" si="217"/>
        <v>0.009333163330358281</v>
      </c>
      <c r="P494" s="34">
        <f t="shared" si="217"/>
        <v>0.00719663709637426</v>
      </c>
      <c r="Q494" s="39">
        <f t="shared" si="217"/>
        <v>0.01166864022103809</v>
      </c>
      <c r="R494" s="34">
        <f t="shared" si="217"/>
        <v>0.009774455160519191</v>
      </c>
      <c r="S494" s="39"/>
      <c r="T494" s="123"/>
      <c r="U494" s="123"/>
    </row>
    <row r="495" spans="1:21" ht="12" customHeight="1" hidden="1" outlineLevel="3">
      <c r="A495" s="15"/>
      <c r="B495" s="5" t="s">
        <v>563</v>
      </c>
      <c r="C495" s="28"/>
      <c r="D495" s="28"/>
      <c r="E495" s="39"/>
      <c r="F495" s="34">
        <f aca="true" t="shared" si="218" ref="F495:R495">F375/F206</f>
        <v>0.014446914002393571</v>
      </c>
      <c r="G495" s="34" t="e">
        <f t="shared" si="218"/>
        <v>#DIV/0!</v>
      </c>
      <c r="H495" s="34" t="e">
        <f t="shared" si="218"/>
        <v>#DIV/0!</v>
      </c>
      <c r="I495" s="34" t="e">
        <f t="shared" si="218"/>
        <v>#DIV/0!</v>
      </c>
      <c r="J495" s="39">
        <f t="shared" si="218"/>
        <v>0.013456244006557986</v>
      </c>
      <c r="K495" s="34">
        <f t="shared" si="218"/>
        <v>0.0142109427302051</v>
      </c>
      <c r="L495" s="34">
        <f t="shared" si="218"/>
        <v>0.009348149268022275</v>
      </c>
      <c r="M495" s="34">
        <f t="shared" si="218"/>
        <v>0.007220384776633903</v>
      </c>
      <c r="N495" s="34">
        <f t="shared" si="218"/>
        <v>0.004890976990724009</v>
      </c>
      <c r="O495" s="39">
        <f t="shared" si="218"/>
        <v>0.004891759682170752</v>
      </c>
      <c r="P495" s="34">
        <f t="shared" si="218"/>
        <v>0.0105696808289293</v>
      </c>
      <c r="Q495" s="39">
        <f t="shared" si="218"/>
        <v>0.008834463153291056</v>
      </c>
      <c r="R495" s="34">
        <f t="shared" si="218"/>
        <v>0.008324334053275737</v>
      </c>
      <c r="S495" s="39"/>
      <c r="T495" s="123"/>
      <c r="U495" s="123"/>
    </row>
    <row r="496" spans="1:21" ht="12" customHeight="1" hidden="1" outlineLevel="3">
      <c r="A496" s="15"/>
      <c r="B496" s="5" t="s">
        <v>565</v>
      </c>
      <c r="C496" s="28"/>
      <c r="D496" s="28"/>
      <c r="E496" s="39"/>
      <c r="F496" s="34"/>
      <c r="G496" s="34"/>
      <c r="H496" s="34"/>
      <c r="I496" s="34"/>
      <c r="J496" s="39"/>
      <c r="K496" s="34"/>
      <c r="L496" s="34"/>
      <c r="M496" s="34"/>
      <c r="N496" s="34"/>
      <c r="O496" s="39"/>
      <c r="P496" s="34"/>
      <c r="Q496" s="39"/>
      <c r="R496" s="34"/>
      <c r="S496" s="39"/>
      <c r="T496" s="123"/>
      <c r="U496" s="123"/>
    </row>
    <row r="497" spans="1:21" ht="12" customHeight="1" hidden="1" outlineLevel="3">
      <c r="A497" s="15"/>
      <c r="B497" s="5" t="s">
        <v>567</v>
      </c>
      <c r="C497" s="28"/>
      <c r="D497" s="28"/>
      <c r="E497" s="39"/>
      <c r="F497" s="34">
        <f aca="true" t="shared" si="219" ref="F497:R497">F377/F208</f>
        <v>0.026097560975609755</v>
      </c>
      <c r="G497" s="34">
        <f t="shared" si="219"/>
        <v>0.02856797583081571</v>
      </c>
      <c r="H497" s="34">
        <f t="shared" si="219"/>
        <v>0.039687875150060024</v>
      </c>
      <c r="I497" s="34">
        <f t="shared" si="219"/>
        <v>0.04617401668653159</v>
      </c>
      <c r="J497" s="39">
        <f t="shared" si="219"/>
        <v>0.06702055515281903</v>
      </c>
      <c r="K497" s="34">
        <f t="shared" si="219"/>
        <v>0.021495383745126165</v>
      </c>
      <c r="L497" s="34">
        <f t="shared" si="219"/>
        <v>0.02809613177122242</v>
      </c>
      <c r="M497" s="34">
        <f t="shared" si="219"/>
        <v>0.031153832855018843</v>
      </c>
      <c r="N497" s="34">
        <f t="shared" si="219"/>
        <v>0.051965038304233185</v>
      </c>
      <c r="O497" s="39">
        <f t="shared" si="219"/>
        <v>0.06435861340841105</v>
      </c>
      <c r="P497" s="34">
        <f t="shared" si="219"/>
        <v>0.072893083091767</v>
      </c>
      <c r="Q497" s="39">
        <f t="shared" si="219"/>
        <v>0.06600522193211489</v>
      </c>
      <c r="R497" s="34">
        <f t="shared" si="219"/>
        <v>0.06682070711361049</v>
      </c>
      <c r="S497" s="39"/>
      <c r="T497" s="123"/>
      <c r="U497" s="123"/>
    </row>
    <row r="498" spans="1:21" ht="12" customHeight="1" hidden="1" outlineLevel="3">
      <c r="A498" s="15"/>
      <c r="B498" s="5" t="s">
        <v>566</v>
      </c>
      <c r="C498" s="28"/>
      <c r="D498" s="28"/>
      <c r="E498" s="39"/>
      <c r="F498" s="34" t="e">
        <f aca="true" t="shared" si="220" ref="F498:M498">F378/F209</f>
        <v>#DIV/0!</v>
      </c>
      <c r="G498" s="34">
        <f t="shared" si="220"/>
        <v>0.009436537336712809</v>
      </c>
      <c r="H498" s="34" t="e">
        <f t="shared" si="220"/>
        <v>#DIV/0!</v>
      </c>
      <c r="I498" s="34">
        <f t="shared" si="220"/>
        <v>0.010996295574186</v>
      </c>
      <c r="J498" s="39">
        <f t="shared" si="220"/>
        <v>0.029580778279146902</v>
      </c>
      <c r="K498" s="34">
        <f t="shared" si="220"/>
        <v>0.0011156849921132614</v>
      </c>
      <c r="L498" s="34">
        <f t="shared" si="220"/>
        <v>0.0011891518662012351</v>
      </c>
      <c r="M498" s="34">
        <f t="shared" si="220"/>
        <v>0.2139846743295019</v>
      </c>
      <c r="N498" s="34">
        <f>N378/N209</f>
        <v>0.2997703642278497</v>
      </c>
      <c r="O498" s="39"/>
      <c r="P498" s="34"/>
      <c r="Q498" s="39">
        <f>Q378/Q209</f>
        <v>0</v>
      </c>
      <c r="R498" s="34">
        <f>R378/R209</f>
        <v>0.03949565561939264</v>
      </c>
      <c r="S498" s="39"/>
      <c r="T498" s="123"/>
      <c r="U498" s="123"/>
    </row>
    <row r="499" spans="1:21" ht="12" customHeight="1" hidden="1" outlineLevel="2" collapsed="1">
      <c r="A499" s="19" t="s">
        <v>600</v>
      </c>
      <c r="B499" s="20"/>
      <c r="C499" s="22"/>
      <c r="D499" s="22"/>
      <c r="E499" s="71"/>
      <c r="F499" s="72"/>
      <c r="G499" s="72"/>
      <c r="H499" s="72"/>
      <c r="I499" s="72"/>
      <c r="J499" s="71"/>
      <c r="K499" s="72"/>
      <c r="L499" s="72"/>
      <c r="M499" s="72"/>
      <c r="N499" s="72"/>
      <c r="O499" s="71"/>
      <c r="P499" s="72"/>
      <c r="Q499" s="71"/>
      <c r="R499" s="72"/>
      <c r="S499" s="71"/>
      <c r="T499" s="122"/>
      <c r="U499" s="122"/>
    </row>
    <row r="500" spans="1:21" ht="12" customHeight="1" hidden="1" outlineLevel="3">
      <c r="A500" s="73"/>
      <c r="B500" s="17" t="s">
        <v>577</v>
      </c>
      <c r="C500" s="29"/>
      <c r="D500" s="29"/>
      <c r="E500" s="40"/>
      <c r="F500" s="35"/>
      <c r="G500" s="35"/>
      <c r="H500" s="35"/>
      <c r="I500" s="35"/>
      <c r="J500" s="40"/>
      <c r="K500" s="35">
        <v>0.017369863013698632</v>
      </c>
      <c r="L500" s="35"/>
      <c r="M500" s="35">
        <v>0.06085821504323707</v>
      </c>
      <c r="N500" s="35">
        <f>N380/N211</f>
        <v>0.004986202302788087</v>
      </c>
      <c r="O500" s="40">
        <f>O380/O211</f>
        <v>0.0038007696956203684</v>
      </c>
      <c r="P500" s="35">
        <f>P380/P211</f>
        <v>0.0040014122631517</v>
      </c>
      <c r="Q500" s="40">
        <f>Q380/Q211</f>
        <v>0.003605412360201903</v>
      </c>
      <c r="R500" s="35">
        <f>R380/R211</f>
        <v>0.0028385327391155296</v>
      </c>
      <c r="S500" s="40"/>
      <c r="T500" s="124"/>
      <c r="U500" s="124"/>
    </row>
    <row r="501" spans="1:21" ht="12" collapsed="1">
      <c r="A501" s="73" t="s">
        <v>1334</v>
      </c>
      <c r="B501" s="17"/>
      <c r="C501" s="29"/>
      <c r="D501" s="29"/>
      <c r="E501" s="40"/>
      <c r="F501" s="35"/>
      <c r="G501" s="35"/>
      <c r="H501" s="35"/>
      <c r="I501" s="35"/>
      <c r="J501" s="40"/>
      <c r="K501" s="35"/>
      <c r="L501" s="35"/>
      <c r="M501" s="35"/>
      <c r="N501" s="35"/>
      <c r="O501" s="40"/>
      <c r="P501" s="35"/>
      <c r="Q501" s="40"/>
      <c r="R501" s="35"/>
      <c r="S501" s="40"/>
      <c r="T501" s="124"/>
      <c r="U501" s="124"/>
    </row>
    <row r="502" spans="1:21" ht="12" hidden="1" outlineLevel="1" collapsed="1">
      <c r="A502" s="19" t="s">
        <v>530</v>
      </c>
      <c r="B502" s="20"/>
      <c r="C502" s="22"/>
      <c r="D502" s="22"/>
      <c r="E502" s="22"/>
      <c r="F502" s="20"/>
      <c r="G502" s="20"/>
      <c r="H502" s="20"/>
      <c r="I502" s="20"/>
      <c r="J502" s="22"/>
      <c r="K502" s="20"/>
      <c r="L502" s="20"/>
      <c r="M502" s="20"/>
      <c r="N502" s="20"/>
      <c r="O502" s="22"/>
      <c r="P502" s="20"/>
      <c r="Q502" s="22"/>
      <c r="R502" s="20"/>
      <c r="S502" s="22"/>
      <c r="T502" s="21"/>
      <c r="U502" s="21"/>
    </row>
    <row r="503" spans="1:221" s="5" customFormat="1" ht="12" hidden="1" outlineLevel="2" collapsed="1">
      <c r="A503" s="19" t="s">
        <v>585</v>
      </c>
      <c r="B503" s="20"/>
      <c r="C503" s="22"/>
      <c r="D503" s="22"/>
      <c r="E503" s="22"/>
      <c r="F503" s="20"/>
      <c r="G503" s="20"/>
      <c r="H503" s="20"/>
      <c r="I503" s="20"/>
      <c r="J503" s="22"/>
      <c r="K503" s="20"/>
      <c r="L503" s="20"/>
      <c r="M503" s="20"/>
      <c r="N503" s="20"/>
      <c r="O503" s="22"/>
      <c r="P503" s="20"/>
      <c r="Q503" s="22"/>
      <c r="R503" s="20"/>
      <c r="S503" s="22"/>
      <c r="T503" s="21"/>
      <c r="U503" s="21"/>
      <c r="AB503" s="67"/>
      <c r="AC503" s="67"/>
      <c r="AR503" s="67"/>
      <c r="AS503" s="67"/>
      <c r="BH503" s="67"/>
      <c r="BI503" s="67"/>
      <c r="BX503" s="67"/>
      <c r="BY503" s="67"/>
      <c r="CN503" s="67"/>
      <c r="CO503" s="67"/>
      <c r="DD503" s="67"/>
      <c r="DE503" s="67"/>
      <c r="DT503" s="67"/>
      <c r="DU503" s="67"/>
      <c r="EJ503" s="67"/>
      <c r="EK503" s="67"/>
      <c r="EZ503" s="67"/>
      <c r="FA503" s="67"/>
      <c r="FP503" s="67"/>
      <c r="FQ503" s="67"/>
      <c r="GF503" s="67"/>
      <c r="GG503" s="67"/>
      <c r="GV503" s="67"/>
      <c r="GW503" s="67"/>
      <c r="HL503" s="67"/>
      <c r="HM503" s="67"/>
    </row>
    <row r="504" spans="1:233" s="5" customFormat="1" ht="12" hidden="1" outlineLevel="3">
      <c r="A504" s="23"/>
      <c r="B504" s="24" t="s">
        <v>562</v>
      </c>
      <c r="C504" s="27"/>
      <c r="D504" s="27"/>
      <c r="E504" s="38">
        <f aca="true" t="shared" si="221" ref="E504:Q504">E259+E344</f>
        <v>36597</v>
      </c>
      <c r="F504" s="25">
        <f t="shared" si="221"/>
        <v>51066</v>
      </c>
      <c r="G504" s="25">
        <f t="shared" si="221"/>
        <v>52503</v>
      </c>
      <c r="H504" s="25">
        <f t="shared" si="221"/>
        <v>52157</v>
      </c>
      <c r="I504" s="25">
        <f t="shared" si="221"/>
        <v>61830</v>
      </c>
      <c r="J504" s="38">
        <f t="shared" si="221"/>
        <v>57141</v>
      </c>
      <c r="K504" s="25">
        <f t="shared" si="221"/>
        <v>33859</v>
      </c>
      <c r="L504" s="25">
        <f t="shared" si="221"/>
        <v>44413</v>
      </c>
      <c r="M504" s="25">
        <f t="shared" si="221"/>
        <v>39483</v>
      </c>
      <c r="N504" s="25">
        <f t="shared" si="221"/>
        <v>19936</v>
      </c>
      <c r="O504" s="38">
        <f t="shared" si="221"/>
        <v>35215</v>
      </c>
      <c r="P504" s="25">
        <f t="shared" si="221"/>
        <v>46431</v>
      </c>
      <c r="Q504" s="38">
        <f t="shared" si="221"/>
        <v>58905</v>
      </c>
      <c r="R504" s="25">
        <f aca="true" t="shared" si="222" ref="R504:R524">R259+R344</f>
        <v>67098</v>
      </c>
      <c r="S504" s="38"/>
      <c r="T504" s="111"/>
      <c r="U504" s="111"/>
      <c r="V504" s="34"/>
      <c r="W504" s="34"/>
      <c r="X504" s="34"/>
      <c r="Y504" s="77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77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77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77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77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77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77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77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77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77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77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77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77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77"/>
    </row>
    <row r="505" spans="1:233" s="5" customFormat="1" ht="12" hidden="1" outlineLevel="3">
      <c r="A505" s="15"/>
      <c r="B505" s="5" t="s">
        <v>545</v>
      </c>
      <c r="C505" s="28"/>
      <c r="D505" s="28"/>
      <c r="E505" s="13">
        <f aca="true" t="shared" si="223" ref="E505:Q505">E260+E345</f>
        <v>26555</v>
      </c>
      <c r="F505" s="6">
        <f t="shared" si="223"/>
        <v>47209</v>
      </c>
      <c r="G505" s="6">
        <f t="shared" si="223"/>
        <v>49760</v>
      </c>
      <c r="H505" s="6">
        <f t="shared" si="223"/>
        <v>43919</v>
      </c>
      <c r="I505" s="6">
        <f t="shared" si="223"/>
        <v>45329</v>
      </c>
      <c r="J505" s="13">
        <f t="shared" si="223"/>
        <v>61123</v>
      </c>
      <c r="K505" s="6">
        <f t="shared" si="223"/>
        <v>63548</v>
      </c>
      <c r="L505" s="6">
        <f t="shared" si="223"/>
        <v>75350</v>
      </c>
      <c r="M505" s="6">
        <f t="shared" si="223"/>
        <v>75317</v>
      </c>
      <c r="N505" s="6">
        <f t="shared" si="223"/>
        <v>76556</v>
      </c>
      <c r="O505" s="13">
        <f t="shared" si="223"/>
        <v>144400</v>
      </c>
      <c r="P505" s="6">
        <f t="shared" si="223"/>
        <v>92082</v>
      </c>
      <c r="Q505" s="13">
        <f t="shared" si="223"/>
        <v>67610</v>
      </c>
      <c r="R505" s="6">
        <f t="shared" si="222"/>
        <v>45326</v>
      </c>
      <c r="S505" s="13"/>
      <c r="T505" s="104"/>
      <c r="U505" s="104"/>
      <c r="V505" s="34"/>
      <c r="W505" s="34"/>
      <c r="X505" s="34"/>
      <c r="Y505" s="32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2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2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2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2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2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2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2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2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2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2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2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2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2"/>
    </row>
    <row r="506" spans="1:233" s="5" customFormat="1" ht="12" hidden="1" outlineLevel="3">
      <c r="A506" s="15"/>
      <c r="B506" s="5" t="s">
        <v>555</v>
      </c>
      <c r="C506" s="28"/>
      <c r="D506" s="28"/>
      <c r="E506" s="13">
        <f aca="true" t="shared" si="224" ref="E506:Q506">E261+E346</f>
        <v>4096</v>
      </c>
      <c r="F506" s="6">
        <f t="shared" si="224"/>
        <v>4500</v>
      </c>
      <c r="G506" s="6">
        <f t="shared" si="224"/>
        <v>6526</v>
      </c>
      <c r="H506" s="6">
        <f t="shared" si="224"/>
        <v>11247</v>
      </c>
      <c r="I506" s="6">
        <f t="shared" si="224"/>
        <v>19134</v>
      </c>
      <c r="J506" s="13">
        <f t="shared" si="224"/>
        <v>16052</v>
      </c>
      <c r="K506" s="6">
        <f t="shared" si="224"/>
        <v>10817</v>
      </c>
      <c r="L506" s="6">
        <f t="shared" si="224"/>
        <v>9980</v>
      </c>
      <c r="M506" s="6">
        <f t="shared" si="224"/>
        <v>2812</v>
      </c>
      <c r="N506" s="6">
        <f t="shared" si="224"/>
        <v>6740</v>
      </c>
      <c r="O506" s="13">
        <f t="shared" si="224"/>
        <v>42404</v>
      </c>
      <c r="P506" s="6">
        <f t="shared" si="224"/>
        <v>6828</v>
      </c>
      <c r="Q506" s="13">
        <f t="shared" si="224"/>
        <v>-37</v>
      </c>
      <c r="R506" s="6">
        <f t="shared" si="222"/>
        <v>-9160</v>
      </c>
      <c r="S506" s="13"/>
      <c r="T506" s="104"/>
      <c r="U506" s="104"/>
      <c r="V506" s="34"/>
      <c r="W506" s="34"/>
      <c r="X506" s="34"/>
      <c r="Y506" s="32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2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2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2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2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2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2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2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2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2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2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2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2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2"/>
    </row>
    <row r="507" spans="1:233" s="5" customFormat="1" ht="12" hidden="1" outlineLevel="3">
      <c r="A507" s="15"/>
      <c r="B507" s="5" t="s">
        <v>548</v>
      </c>
      <c r="C507" s="28"/>
      <c r="D507" s="28"/>
      <c r="E507" s="13">
        <f aca="true" t="shared" si="225" ref="E507:Q507">E262+E347</f>
        <v>18080</v>
      </c>
      <c r="F507" s="6">
        <f t="shared" si="225"/>
        <v>20001</v>
      </c>
      <c r="G507" s="6">
        <f t="shared" si="225"/>
        <v>15995</v>
      </c>
      <c r="H507" s="6">
        <f t="shared" si="225"/>
        <v>12370</v>
      </c>
      <c r="I507" s="6">
        <f t="shared" si="225"/>
        <v>11369</v>
      </c>
      <c r="J507" s="13">
        <f t="shared" si="225"/>
        <v>12644</v>
      </c>
      <c r="K507" s="6">
        <f t="shared" si="225"/>
        <v>16006</v>
      </c>
      <c r="L507" s="6">
        <f t="shared" si="225"/>
        <v>24002</v>
      </c>
      <c r="M507" s="6">
        <f t="shared" si="225"/>
        <v>27605</v>
      </c>
      <c r="N507" s="6">
        <f t="shared" si="225"/>
        <v>16616</v>
      </c>
      <c r="O507" s="13">
        <f t="shared" si="225"/>
        <v>20114</v>
      </c>
      <c r="P507" s="6">
        <f t="shared" si="225"/>
        <v>17073</v>
      </c>
      <c r="Q507" s="13">
        <f t="shared" si="225"/>
        <v>19453</v>
      </c>
      <c r="R507" s="6">
        <f t="shared" si="222"/>
        <v>24402</v>
      </c>
      <c r="S507" s="13"/>
      <c r="T507" s="104"/>
      <c r="U507" s="104"/>
      <c r="V507" s="34"/>
      <c r="W507" s="34"/>
      <c r="X507" s="34"/>
      <c r="Y507" s="32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2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2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2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2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2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2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2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2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2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2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2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2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2"/>
    </row>
    <row r="508" spans="1:233" s="5" customFormat="1" ht="12" hidden="1" outlineLevel="3">
      <c r="A508" s="15"/>
      <c r="B508" s="5" t="s">
        <v>568</v>
      </c>
      <c r="C508" s="28"/>
      <c r="D508" s="28"/>
      <c r="E508" s="13">
        <f aca="true" t="shared" si="226" ref="E508:Q508">E263+E348</f>
        <v>6371</v>
      </c>
      <c r="F508" s="6">
        <f t="shared" si="226"/>
        <v>10223</v>
      </c>
      <c r="G508" s="6">
        <f t="shared" si="226"/>
        <v>8154</v>
      </c>
      <c r="H508" s="6">
        <f t="shared" si="226"/>
        <v>7847</v>
      </c>
      <c r="I508" s="6">
        <f t="shared" si="226"/>
        <v>8223</v>
      </c>
      <c r="J508" s="13">
        <f t="shared" si="226"/>
        <v>11189</v>
      </c>
      <c r="K508" s="6">
        <f t="shared" si="226"/>
        <v>12320</v>
      </c>
      <c r="L508" s="6">
        <f t="shared" si="226"/>
        <v>15793</v>
      </c>
      <c r="M508" s="6">
        <f t="shared" si="226"/>
        <v>16262</v>
      </c>
      <c r="N508" s="6">
        <f t="shared" si="226"/>
        <v>15748</v>
      </c>
      <c r="O508" s="13">
        <f t="shared" si="226"/>
        <v>16338</v>
      </c>
      <c r="P508" s="6">
        <f t="shared" si="226"/>
        <v>19628</v>
      </c>
      <c r="Q508" s="13">
        <f t="shared" si="226"/>
        <v>21640</v>
      </c>
      <c r="R508" s="6">
        <f t="shared" si="222"/>
        <v>21331</v>
      </c>
      <c r="S508" s="13"/>
      <c r="T508" s="104"/>
      <c r="U508" s="104"/>
      <c r="V508" s="34"/>
      <c r="W508" s="34"/>
      <c r="X508" s="34"/>
      <c r="Y508" s="32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2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2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2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2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2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2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2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2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2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2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2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2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2"/>
    </row>
    <row r="509" spans="1:233" s="5" customFormat="1" ht="12" hidden="1" outlineLevel="3">
      <c r="A509" s="15"/>
      <c r="B509" s="5" t="s">
        <v>553</v>
      </c>
      <c r="C509" s="28"/>
      <c r="D509" s="28"/>
      <c r="E509" s="13"/>
      <c r="F509" s="6"/>
      <c r="G509" s="6"/>
      <c r="H509" s="6"/>
      <c r="I509" s="6"/>
      <c r="J509" s="13">
        <f aca="true" t="shared" si="227" ref="J509:Q510">J264+J349</f>
        <v>41764</v>
      </c>
      <c r="K509" s="6">
        <f t="shared" si="227"/>
        <v>287968</v>
      </c>
      <c r="L509" s="6">
        <f t="shared" si="227"/>
        <v>155902</v>
      </c>
      <c r="M509" s="6">
        <f t="shared" si="227"/>
        <v>200996</v>
      </c>
      <c r="N509" s="6">
        <f t="shared" si="227"/>
        <v>167182</v>
      </c>
      <c r="O509" s="13">
        <f t="shared" si="227"/>
        <v>249355</v>
      </c>
      <c r="P509" s="6">
        <f t="shared" si="227"/>
        <v>183188</v>
      </c>
      <c r="Q509" s="13">
        <f t="shared" si="227"/>
        <v>241439</v>
      </c>
      <c r="R509" s="6">
        <f t="shared" si="222"/>
        <v>165703</v>
      </c>
      <c r="S509" s="13"/>
      <c r="T509" s="104"/>
      <c r="U509" s="104"/>
      <c r="V509" s="34"/>
      <c r="W509" s="34"/>
      <c r="X509" s="34"/>
      <c r="Y509" s="32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2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2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2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2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2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2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2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2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2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2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2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2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2"/>
    </row>
    <row r="510" spans="1:233" s="5" customFormat="1" ht="12" hidden="1" outlineLevel="3">
      <c r="A510" s="15"/>
      <c r="B510" s="5" t="s">
        <v>580</v>
      </c>
      <c r="C510" s="28"/>
      <c r="D510" s="28"/>
      <c r="E510" s="13">
        <f>E265+E350</f>
        <v>118145</v>
      </c>
      <c r="F510" s="6">
        <f>F265+F350</f>
        <v>231044</v>
      </c>
      <c r="G510" s="6">
        <f>G265+G350</f>
        <v>184235</v>
      </c>
      <c r="H510" s="6">
        <f>H265+H350</f>
        <v>134606</v>
      </c>
      <c r="I510" s="6">
        <f>I265+I350</f>
        <v>73313</v>
      </c>
      <c r="J510" s="13">
        <f t="shared" si="227"/>
        <v>118410</v>
      </c>
      <c r="K510" s="6">
        <f t="shared" si="227"/>
        <v>91366</v>
      </c>
      <c r="L510" s="6">
        <f t="shared" si="227"/>
        <v>112476</v>
      </c>
      <c r="M510" s="6">
        <f t="shared" si="227"/>
        <v>24996</v>
      </c>
      <c r="N510" s="6">
        <f t="shared" si="227"/>
        <v>41120</v>
      </c>
      <c r="O510" s="13">
        <f t="shared" si="227"/>
        <v>172627</v>
      </c>
      <c r="P510" s="6">
        <f t="shared" si="227"/>
        <v>320402</v>
      </c>
      <c r="Q510" s="13">
        <f t="shared" si="227"/>
        <v>401296</v>
      </c>
      <c r="R510" s="6">
        <f t="shared" si="222"/>
        <v>568465</v>
      </c>
      <c r="S510" s="13"/>
      <c r="T510" s="104"/>
      <c r="U510" s="104"/>
      <c r="V510" s="34"/>
      <c r="W510" s="34"/>
      <c r="X510" s="34"/>
      <c r="Y510" s="32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2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2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2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2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2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2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2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2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2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2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2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2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2"/>
    </row>
    <row r="511" spans="1:233" s="5" customFormat="1" ht="12" hidden="1" outlineLevel="3">
      <c r="A511" s="15"/>
      <c r="B511" s="5" t="s">
        <v>551</v>
      </c>
      <c r="C511" s="28"/>
      <c r="D511" s="28"/>
      <c r="E511" s="13"/>
      <c r="F511" s="6"/>
      <c r="G511" s="6"/>
      <c r="H511" s="6"/>
      <c r="I511" s="6"/>
      <c r="J511" s="13"/>
      <c r="K511" s="6">
        <f aca="true" t="shared" si="228" ref="K511:Q511">K266+K351</f>
        <v>5562</v>
      </c>
      <c r="L511" s="6">
        <f t="shared" si="228"/>
        <v>22721</v>
      </c>
      <c r="M511" s="6">
        <f t="shared" si="228"/>
        <v>40052</v>
      </c>
      <c r="N511" s="6">
        <f t="shared" si="228"/>
        <v>42273</v>
      </c>
      <c r="O511" s="13">
        <f t="shared" si="228"/>
        <v>10610</v>
      </c>
      <c r="P511" s="6">
        <f t="shared" si="228"/>
        <v>36900</v>
      </c>
      <c r="Q511" s="13">
        <f t="shared" si="228"/>
        <v>-96774</v>
      </c>
      <c r="R511" s="6">
        <f t="shared" si="222"/>
        <v>22079</v>
      </c>
      <c r="S511" s="13"/>
      <c r="T511" s="104"/>
      <c r="U511" s="104"/>
      <c r="V511" s="34"/>
      <c r="W511" s="34"/>
      <c r="X511" s="34"/>
      <c r="Y511" s="32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2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2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2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2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2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2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2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2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2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2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2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2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2"/>
    </row>
    <row r="512" spans="1:233" s="5" customFormat="1" ht="12" hidden="1" outlineLevel="3">
      <c r="A512" s="15"/>
      <c r="B512" s="5" t="s">
        <v>571</v>
      </c>
      <c r="C512" s="28"/>
      <c r="D512" s="28"/>
      <c r="E512" s="13">
        <f aca="true" t="shared" si="229" ref="E512:G513">E267+E352</f>
        <v>1881</v>
      </c>
      <c r="F512" s="6">
        <f t="shared" si="229"/>
        <v>1449</v>
      </c>
      <c r="G512" s="6">
        <f t="shared" si="229"/>
        <v>805</v>
      </c>
      <c r="H512" s="6"/>
      <c r="I512" s="6"/>
      <c r="J512" s="13"/>
      <c r="K512" s="6"/>
      <c r="L512" s="6">
        <f aca="true" t="shared" si="230" ref="L512:Q514">L267+L352</f>
        <v>24067</v>
      </c>
      <c r="M512" s="6">
        <f t="shared" si="230"/>
        <v>1873</v>
      </c>
      <c r="N512" s="6">
        <f t="shared" si="230"/>
        <v>-1950</v>
      </c>
      <c r="O512" s="13">
        <f t="shared" si="230"/>
        <v>-108</v>
      </c>
      <c r="P512" s="6">
        <f t="shared" si="230"/>
        <v>184</v>
      </c>
      <c r="Q512" s="13">
        <f t="shared" si="230"/>
        <v>902</v>
      </c>
      <c r="R512" s="6">
        <f t="shared" si="222"/>
        <v>1895</v>
      </c>
      <c r="S512" s="13"/>
      <c r="T512" s="104"/>
      <c r="U512" s="104"/>
      <c r="V512" s="34"/>
      <c r="W512" s="34"/>
      <c r="X512" s="34"/>
      <c r="Y512" s="32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2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2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2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2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2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2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2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2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2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2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2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2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2"/>
    </row>
    <row r="513" spans="1:233" s="5" customFormat="1" ht="12" hidden="1" outlineLevel="3">
      <c r="A513" s="15"/>
      <c r="B513" s="5" t="s">
        <v>550</v>
      </c>
      <c r="C513" s="28"/>
      <c r="D513" s="28"/>
      <c r="E513" s="13">
        <f t="shared" si="229"/>
        <v>28449</v>
      </c>
      <c r="F513" s="6">
        <f t="shared" si="229"/>
        <v>133845</v>
      </c>
      <c r="G513" s="6">
        <f t="shared" si="229"/>
        <v>-37056</v>
      </c>
      <c r="H513" s="6">
        <f aca="true" t="shared" si="231" ref="H513:K514">H268+H353</f>
        <v>-22376</v>
      </c>
      <c r="I513" s="6">
        <f t="shared" si="231"/>
        <v>34273</v>
      </c>
      <c r="J513" s="13">
        <f t="shared" si="231"/>
        <v>217048</v>
      </c>
      <c r="K513" s="6">
        <f t="shared" si="231"/>
        <v>-589</v>
      </c>
      <c r="L513" s="6">
        <f t="shared" si="230"/>
        <v>106033</v>
      </c>
      <c r="M513" s="6">
        <f t="shared" si="230"/>
        <v>-109386</v>
      </c>
      <c r="N513" s="6">
        <f t="shared" si="230"/>
        <v>-52127</v>
      </c>
      <c r="O513" s="13">
        <f t="shared" si="230"/>
        <v>182466</v>
      </c>
      <c r="P513" s="6">
        <f t="shared" si="230"/>
        <v>-814</v>
      </c>
      <c r="Q513" s="13">
        <f t="shared" si="230"/>
        <v>19760</v>
      </c>
      <c r="R513" s="6">
        <f t="shared" si="222"/>
        <v>26139</v>
      </c>
      <c r="S513" s="13"/>
      <c r="T513" s="104"/>
      <c r="U513" s="104"/>
      <c r="V513" s="34"/>
      <c r="W513" s="34"/>
      <c r="X513" s="34"/>
      <c r="Y513" s="32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2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2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2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2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2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2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2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2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2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2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2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2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2"/>
    </row>
    <row r="514" spans="1:233" s="5" customFormat="1" ht="12" hidden="1" outlineLevel="3">
      <c r="A514" s="15"/>
      <c r="B514" s="5" t="s">
        <v>554</v>
      </c>
      <c r="C514" s="28"/>
      <c r="D514" s="28"/>
      <c r="E514" s="13"/>
      <c r="F514" s="6"/>
      <c r="G514" s="6"/>
      <c r="H514" s="6">
        <f t="shared" si="231"/>
        <v>454192</v>
      </c>
      <c r="I514" s="6">
        <f t="shared" si="231"/>
        <v>431138</v>
      </c>
      <c r="J514" s="13">
        <f t="shared" si="231"/>
        <v>297016</v>
      </c>
      <c r="K514" s="6">
        <f t="shared" si="231"/>
        <v>303674</v>
      </c>
      <c r="L514" s="6">
        <f t="shared" si="230"/>
        <v>539214</v>
      </c>
      <c r="M514" s="6">
        <f t="shared" si="230"/>
        <v>23480</v>
      </c>
      <c r="N514" s="6">
        <f t="shared" si="230"/>
        <v>305062</v>
      </c>
      <c r="O514" s="13">
        <f t="shared" si="230"/>
        <v>297034</v>
      </c>
      <c r="P514" s="6">
        <f t="shared" si="230"/>
        <v>229010</v>
      </c>
      <c r="Q514" s="13">
        <f t="shared" si="230"/>
        <v>401023</v>
      </c>
      <c r="R514" s="6">
        <f t="shared" si="222"/>
        <v>635076</v>
      </c>
      <c r="S514" s="13"/>
      <c r="T514" s="104"/>
      <c r="U514" s="104"/>
      <c r="V514" s="34"/>
      <c r="W514" s="34"/>
      <c r="X514" s="34"/>
      <c r="Y514" s="32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2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2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2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2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2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2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2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2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2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2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2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2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2"/>
    </row>
    <row r="515" spans="1:233" s="5" customFormat="1" ht="12" hidden="1" outlineLevel="3">
      <c r="A515" s="15"/>
      <c r="B515" s="5" t="s">
        <v>572</v>
      </c>
      <c r="C515" s="28"/>
      <c r="D515" s="28"/>
      <c r="E515" s="13"/>
      <c r="F515" s="6"/>
      <c r="G515" s="6"/>
      <c r="H515" s="6"/>
      <c r="I515" s="6"/>
      <c r="J515" s="13"/>
      <c r="K515" s="6"/>
      <c r="L515" s="6"/>
      <c r="M515" s="6"/>
      <c r="N515" s="6"/>
      <c r="O515" s="13"/>
      <c r="P515" s="6">
        <f aca="true" t="shared" si="232" ref="P515:Q524">P270+P355</f>
        <v>256</v>
      </c>
      <c r="Q515" s="13">
        <f t="shared" si="232"/>
        <v>312</v>
      </c>
      <c r="R515" s="6">
        <f t="shared" si="222"/>
        <v>296</v>
      </c>
      <c r="S515" s="13"/>
      <c r="T515" s="104"/>
      <c r="U515" s="104"/>
      <c r="V515" s="34"/>
      <c r="W515" s="34"/>
      <c r="X515" s="34"/>
      <c r="Y515" s="32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2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2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2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2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2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2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2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2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2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2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2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2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2"/>
    </row>
    <row r="516" spans="1:233" s="5" customFormat="1" ht="12" hidden="1" outlineLevel="3">
      <c r="A516" s="15"/>
      <c r="B516" s="5" t="s">
        <v>558</v>
      </c>
      <c r="C516" s="28"/>
      <c r="D516" s="28"/>
      <c r="E516" s="13">
        <f aca="true" t="shared" si="233" ref="E516:O516">E271+E356</f>
        <v>684</v>
      </c>
      <c r="F516" s="6">
        <f t="shared" si="233"/>
        <v>4911</v>
      </c>
      <c r="G516" s="6">
        <f t="shared" si="233"/>
        <v>4754</v>
      </c>
      <c r="H516" s="6">
        <f t="shared" si="233"/>
        <v>7685</v>
      </c>
      <c r="I516" s="6">
        <f t="shared" si="233"/>
        <v>6841</v>
      </c>
      <c r="J516" s="13">
        <f t="shared" si="233"/>
        <v>8754</v>
      </c>
      <c r="K516" s="6">
        <f t="shared" si="233"/>
        <v>7941</v>
      </c>
      <c r="L516" s="6">
        <f t="shared" si="233"/>
        <v>8912</v>
      </c>
      <c r="M516" s="6">
        <f t="shared" si="233"/>
        <v>10174</v>
      </c>
      <c r="N516" s="6">
        <f t="shared" si="233"/>
        <v>4873</v>
      </c>
      <c r="O516" s="13">
        <f t="shared" si="233"/>
        <v>9317</v>
      </c>
      <c r="P516" s="6">
        <f t="shared" si="232"/>
        <v>12570</v>
      </c>
      <c r="Q516" s="13">
        <f t="shared" si="232"/>
        <v>13654</v>
      </c>
      <c r="R516" s="6">
        <f t="shared" si="222"/>
        <v>12634</v>
      </c>
      <c r="S516" s="13"/>
      <c r="T516" s="104"/>
      <c r="U516" s="104"/>
      <c r="V516" s="34"/>
      <c r="W516" s="34"/>
      <c r="X516" s="34"/>
      <c r="Y516" s="32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2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2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2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2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2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2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2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2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2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2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2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2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2"/>
    </row>
    <row r="517" spans="1:233" s="5" customFormat="1" ht="12" hidden="1" outlineLevel="3">
      <c r="A517" s="15"/>
      <c r="B517" s="5" t="s">
        <v>560</v>
      </c>
      <c r="C517" s="28"/>
      <c r="D517" s="28"/>
      <c r="E517" s="13">
        <f aca="true" t="shared" si="234" ref="E517:O517">E272+E357</f>
        <v>1780</v>
      </c>
      <c r="F517" s="6">
        <f t="shared" si="234"/>
        <v>1003</v>
      </c>
      <c r="G517" s="6">
        <f t="shared" si="234"/>
        <v>1577</v>
      </c>
      <c r="H517" s="6">
        <f t="shared" si="234"/>
        <v>1231</v>
      </c>
      <c r="I517" s="6">
        <f t="shared" si="234"/>
        <v>1583</v>
      </c>
      <c r="J517" s="13">
        <f t="shared" si="234"/>
        <v>563</v>
      </c>
      <c r="K517" s="6">
        <f t="shared" si="234"/>
        <v>2351</v>
      </c>
      <c r="L517" s="6">
        <f t="shared" si="234"/>
        <v>2136</v>
      </c>
      <c r="M517" s="6">
        <f t="shared" si="234"/>
        <v>3312</v>
      </c>
      <c r="N517" s="6">
        <f t="shared" si="234"/>
        <v>-626</v>
      </c>
      <c r="O517" s="13">
        <f t="shared" si="234"/>
        <v>3397</v>
      </c>
      <c r="P517" s="6">
        <f t="shared" si="232"/>
        <v>2243</v>
      </c>
      <c r="Q517" s="13">
        <f t="shared" si="232"/>
        <v>3302</v>
      </c>
      <c r="R517" s="6">
        <f t="shared" si="222"/>
        <v>2932</v>
      </c>
      <c r="S517" s="13"/>
      <c r="T517" s="104"/>
      <c r="U517" s="104"/>
      <c r="V517" s="34"/>
      <c r="W517" s="34"/>
      <c r="X517" s="34"/>
      <c r="Y517" s="32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2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2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2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2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2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2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2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2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2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2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2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2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2"/>
    </row>
    <row r="518" spans="1:233" s="5" customFormat="1" ht="12" hidden="1" outlineLevel="3">
      <c r="A518" s="15"/>
      <c r="B518" s="5" t="s">
        <v>561</v>
      </c>
      <c r="C518" s="28"/>
      <c r="D518" s="28"/>
      <c r="E518" s="13">
        <f aca="true" t="shared" si="235" ref="E518:O518">E273+E358</f>
        <v>66238</v>
      </c>
      <c r="F518" s="6">
        <f t="shared" si="235"/>
        <v>69258</v>
      </c>
      <c r="G518" s="6">
        <f t="shared" si="235"/>
        <v>54882</v>
      </c>
      <c r="H518" s="6">
        <f t="shared" si="235"/>
        <v>31030</v>
      </c>
      <c r="I518" s="6">
        <f t="shared" si="235"/>
        <v>23337</v>
      </c>
      <c r="J518" s="13">
        <f t="shared" si="235"/>
        <v>20494</v>
      </c>
      <c r="K518" s="6">
        <f t="shared" si="235"/>
        <v>19664</v>
      </c>
      <c r="L518" s="6">
        <f t="shared" si="235"/>
        <v>37096</v>
      </c>
      <c r="M518" s="6">
        <f t="shared" si="235"/>
        <v>-23010</v>
      </c>
      <c r="N518" s="6">
        <f t="shared" si="235"/>
        <v>44806</v>
      </c>
      <c r="O518" s="13">
        <f t="shared" si="235"/>
        <v>47322</v>
      </c>
      <c r="P518" s="6">
        <f t="shared" si="232"/>
        <v>53104</v>
      </c>
      <c r="Q518" s="13">
        <f t="shared" si="232"/>
        <v>47766</v>
      </c>
      <c r="R518" s="6">
        <f t="shared" si="222"/>
        <v>46684</v>
      </c>
      <c r="S518" s="13"/>
      <c r="T518" s="104"/>
      <c r="U518" s="104"/>
      <c r="V518" s="34"/>
      <c r="W518" s="34"/>
      <c r="X518" s="34"/>
      <c r="Y518" s="32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2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2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2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2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2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2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2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2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2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2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2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2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2"/>
    </row>
    <row r="519" spans="1:233" s="5" customFormat="1" ht="12" hidden="1" outlineLevel="3">
      <c r="A519" s="15"/>
      <c r="B519" s="5" t="s">
        <v>573</v>
      </c>
      <c r="C519" s="28"/>
      <c r="D519" s="28"/>
      <c r="E519" s="13">
        <f aca="true" t="shared" si="236" ref="E519:O519">E274+E359</f>
        <v>15125</v>
      </c>
      <c r="F519" s="6">
        <f t="shared" si="236"/>
        <v>12364</v>
      </c>
      <c r="G519" s="6">
        <f t="shared" si="236"/>
        <v>20846</v>
      </c>
      <c r="H519" s="6">
        <f t="shared" si="236"/>
        <v>14930</v>
      </c>
      <c r="I519" s="6">
        <f t="shared" si="236"/>
        <v>16726</v>
      </c>
      <c r="J519" s="13">
        <f t="shared" si="236"/>
        <v>21629</v>
      </c>
      <c r="K519" s="6">
        <f t="shared" si="236"/>
        <v>27983</v>
      </c>
      <c r="L519" s="6">
        <f t="shared" si="236"/>
        <v>42832</v>
      </c>
      <c r="M519" s="6">
        <f t="shared" si="236"/>
        <v>46960</v>
      </c>
      <c r="N519" s="6">
        <f t="shared" si="236"/>
        <v>40154</v>
      </c>
      <c r="O519" s="13">
        <f t="shared" si="236"/>
        <v>48502</v>
      </c>
      <c r="P519" s="6">
        <f t="shared" si="232"/>
        <v>55124</v>
      </c>
      <c r="Q519" s="13">
        <f t="shared" si="232"/>
        <v>60926</v>
      </c>
      <c r="R519" s="6">
        <f t="shared" si="222"/>
        <v>38138</v>
      </c>
      <c r="S519" s="13"/>
      <c r="T519" s="104"/>
      <c r="U519" s="104"/>
      <c r="V519" s="34"/>
      <c r="W519" s="34"/>
      <c r="X519" s="34"/>
      <c r="Y519" s="32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2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2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2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2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2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2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2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2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2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2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2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2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2"/>
    </row>
    <row r="520" spans="1:233" s="5" customFormat="1" ht="12" hidden="1" outlineLevel="3">
      <c r="A520" s="15"/>
      <c r="B520" s="5" t="s">
        <v>564</v>
      </c>
      <c r="C520" s="28"/>
      <c r="D520" s="28"/>
      <c r="E520" s="13">
        <f aca="true" t="shared" si="237" ref="E520:G523">E275+E360</f>
        <v>27211</v>
      </c>
      <c r="F520" s="6">
        <f t="shared" si="237"/>
        <v>10665</v>
      </c>
      <c r="G520" s="6">
        <f t="shared" si="237"/>
        <v>16518</v>
      </c>
      <c r="H520" s="6"/>
      <c r="I520" s="6"/>
      <c r="J520" s="13"/>
      <c r="K520" s="6"/>
      <c r="L520" s="6">
        <f aca="true" t="shared" si="238" ref="L520:O524">L275+L360</f>
        <v>17466</v>
      </c>
      <c r="M520" s="6">
        <f t="shared" si="238"/>
        <v>19177</v>
      </c>
      <c r="N520" s="6">
        <f t="shared" si="238"/>
        <v>39774</v>
      </c>
      <c r="O520" s="13">
        <f t="shared" si="238"/>
        <v>9706</v>
      </c>
      <c r="P520" s="6">
        <f t="shared" si="232"/>
        <v>14798</v>
      </c>
      <c r="Q520" s="13">
        <f t="shared" si="232"/>
        <v>2039</v>
      </c>
      <c r="R520" s="6">
        <f t="shared" si="222"/>
        <v>8754</v>
      </c>
      <c r="S520" s="13"/>
      <c r="T520" s="104"/>
      <c r="U520" s="104"/>
      <c r="V520" s="34"/>
      <c r="W520" s="34"/>
      <c r="X520" s="34"/>
      <c r="Y520" s="32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2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2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2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2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2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2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2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2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2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2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2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2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2"/>
    </row>
    <row r="521" spans="1:233" s="5" customFormat="1" ht="12" hidden="1" outlineLevel="3">
      <c r="A521" s="15"/>
      <c r="B521" s="5" t="s">
        <v>552</v>
      </c>
      <c r="C521" s="28"/>
      <c r="D521" s="28"/>
      <c r="E521" s="13">
        <f t="shared" si="237"/>
        <v>360673</v>
      </c>
      <c r="F521" s="6">
        <f t="shared" si="237"/>
        <v>413651</v>
      </c>
      <c r="G521" s="6">
        <f t="shared" si="237"/>
        <v>650294</v>
      </c>
      <c r="H521" s="6">
        <f aca="true" t="shared" si="239" ref="H521:K524">H276+H361</f>
        <v>609266</v>
      </c>
      <c r="I521" s="6">
        <f t="shared" si="239"/>
        <v>637652</v>
      </c>
      <c r="J521" s="13">
        <f t="shared" si="239"/>
        <v>673975</v>
      </c>
      <c r="K521" s="6">
        <f t="shared" si="239"/>
        <v>666340</v>
      </c>
      <c r="L521" s="6">
        <f t="shared" si="238"/>
        <v>727557</v>
      </c>
      <c r="M521" s="6">
        <f t="shared" si="238"/>
        <v>473043</v>
      </c>
      <c r="N521" s="6">
        <f t="shared" si="238"/>
        <v>92147</v>
      </c>
      <c r="O521" s="13">
        <f t="shared" si="238"/>
        <v>-227360</v>
      </c>
      <c r="P521" s="6">
        <f t="shared" si="232"/>
        <v>38185</v>
      </c>
      <c r="Q521" s="13">
        <f t="shared" si="232"/>
        <v>-69208</v>
      </c>
      <c r="R521" s="6">
        <f t="shared" si="222"/>
        <v>-169828</v>
      </c>
      <c r="S521" s="13"/>
      <c r="T521" s="104"/>
      <c r="U521" s="104"/>
      <c r="V521" s="34"/>
      <c r="W521" s="34"/>
      <c r="X521" s="34"/>
      <c r="Y521" s="32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2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2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2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2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2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2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2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2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2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2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2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2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2"/>
    </row>
    <row r="522" spans="1:233" s="5" customFormat="1" ht="12" hidden="1" outlineLevel="3">
      <c r="A522" s="15"/>
      <c r="B522" s="5" t="s">
        <v>569</v>
      </c>
      <c r="C522" s="28"/>
      <c r="D522" s="28"/>
      <c r="E522" s="13">
        <f t="shared" si="237"/>
        <v>33611</v>
      </c>
      <c r="F522" s="6">
        <f t="shared" si="237"/>
        <v>35073</v>
      </c>
      <c r="G522" s="6">
        <f t="shared" si="237"/>
        <v>35905</v>
      </c>
      <c r="H522" s="6">
        <f t="shared" si="239"/>
        <v>35199</v>
      </c>
      <c r="I522" s="6">
        <f t="shared" si="239"/>
        <v>33958</v>
      </c>
      <c r="J522" s="13">
        <f t="shared" si="239"/>
        <v>38331</v>
      </c>
      <c r="K522" s="6">
        <f t="shared" si="239"/>
        <v>63336</v>
      </c>
      <c r="L522" s="6">
        <f t="shared" si="238"/>
        <v>66121</v>
      </c>
      <c r="M522" s="6">
        <f t="shared" si="238"/>
        <v>53637</v>
      </c>
      <c r="N522" s="6">
        <f t="shared" si="238"/>
        <v>72336</v>
      </c>
      <c r="O522" s="13">
        <f t="shared" si="238"/>
        <v>64257</v>
      </c>
      <c r="P522" s="6">
        <f t="shared" si="232"/>
        <v>60454</v>
      </c>
      <c r="Q522" s="13">
        <f t="shared" si="232"/>
        <v>63458</v>
      </c>
      <c r="R522" s="6">
        <f t="shared" si="222"/>
        <v>77985</v>
      </c>
      <c r="S522" s="13"/>
      <c r="T522" s="104"/>
      <c r="U522" s="104"/>
      <c r="V522" s="34"/>
      <c r="W522" s="34"/>
      <c r="X522" s="34"/>
      <c r="Y522" s="32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2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2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2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2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2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2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2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2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2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2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2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2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2"/>
    </row>
    <row r="523" spans="1:233" s="5" customFormat="1" ht="12" hidden="1" outlineLevel="3">
      <c r="A523" s="15"/>
      <c r="B523" s="5" t="s">
        <v>574</v>
      </c>
      <c r="C523" s="28"/>
      <c r="D523" s="28"/>
      <c r="E523" s="13">
        <f t="shared" si="237"/>
        <v>46440</v>
      </c>
      <c r="F523" s="6">
        <f t="shared" si="237"/>
        <v>50766</v>
      </c>
      <c r="G523" s="6">
        <f t="shared" si="237"/>
        <v>65928</v>
      </c>
      <c r="H523" s="6">
        <f t="shared" si="239"/>
        <v>59368</v>
      </c>
      <c r="I523" s="6">
        <f t="shared" si="239"/>
        <v>59441</v>
      </c>
      <c r="J523" s="13">
        <f t="shared" si="239"/>
        <v>55686</v>
      </c>
      <c r="K523" s="6">
        <f t="shared" si="239"/>
        <v>59326</v>
      </c>
      <c r="L523" s="6">
        <f t="shared" si="238"/>
        <v>91455</v>
      </c>
      <c r="M523" s="6">
        <f t="shared" si="238"/>
        <v>111987</v>
      </c>
      <c r="N523" s="6">
        <f t="shared" si="238"/>
        <v>87729</v>
      </c>
      <c r="O523" s="13">
        <f t="shared" si="238"/>
        <v>91060</v>
      </c>
      <c r="P523" s="6">
        <f t="shared" si="232"/>
        <v>85325</v>
      </c>
      <c r="Q523" s="13">
        <f t="shared" si="232"/>
        <v>87507</v>
      </c>
      <c r="R523" s="6">
        <f t="shared" si="222"/>
        <v>101403</v>
      </c>
      <c r="S523" s="13"/>
      <c r="T523" s="104"/>
      <c r="U523" s="104"/>
      <c r="V523" s="34"/>
      <c r="W523" s="34"/>
      <c r="X523" s="34"/>
      <c r="Y523" s="32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2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2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2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2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2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2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2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2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2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2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2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2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2"/>
    </row>
    <row r="524" spans="1:233" s="5" customFormat="1" ht="12" hidden="1" outlineLevel="3">
      <c r="A524" s="15"/>
      <c r="B524" s="5" t="s">
        <v>570</v>
      </c>
      <c r="C524" s="28"/>
      <c r="D524" s="28"/>
      <c r="E524" s="13">
        <f>E279+E364</f>
        <v>280008</v>
      </c>
      <c r="F524" s="6"/>
      <c r="G524" s="6"/>
      <c r="H524" s="6">
        <f t="shared" si="239"/>
        <v>311904</v>
      </c>
      <c r="I524" s="6">
        <f t="shared" si="239"/>
        <v>272930</v>
      </c>
      <c r="J524" s="13">
        <f t="shared" si="239"/>
        <v>520700</v>
      </c>
      <c r="K524" s="6">
        <f t="shared" si="239"/>
        <v>388915</v>
      </c>
      <c r="L524" s="6">
        <f t="shared" si="238"/>
        <v>525441</v>
      </c>
      <c r="M524" s="6">
        <f t="shared" si="238"/>
        <v>292468</v>
      </c>
      <c r="N524" s="6">
        <f t="shared" si="238"/>
        <v>387299</v>
      </c>
      <c r="O524" s="13">
        <f t="shared" si="238"/>
        <v>313881</v>
      </c>
      <c r="P524" s="6">
        <f t="shared" si="232"/>
        <v>493252</v>
      </c>
      <c r="Q524" s="13">
        <f t="shared" si="232"/>
        <v>321263</v>
      </c>
      <c r="R524" s="6">
        <f t="shared" si="222"/>
        <v>325439</v>
      </c>
      <c r="S524" s="13"/>
      <c r="T524" s="104"/>
      <c r="U524" s="104"/>
      <c r="V524" s="34"/>
      <c r="W524" s="34"/>
      <c r="X524" s="34"/>
      <c r="Y524" s="32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2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2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2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2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2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2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2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2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2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2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2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2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2"/>
    </row>
    <row r="525" spans="1:233" s="5" customFormat="1" ht="12" hidden="1" outlineLevel="2" collapsed="1">
      <c r="A525" s="19" t="s">
        <v>601</v>
      </c>
      <c r="B525" s="20"/>
      <c r="C525" s="22"/>
      <c r="D525" s="22"/>
      <c r="E525" s="46"/>
      <c r="F525" s="47"/>
      <c r="G525" s="47"/>
      <c r="H525" s="47"/>
      <c r="I525" s="47"/>
      <c r="J525" s="46"/>
      <c r="K525" s="47"/>
      <c r="L525" s="47"/>
      <c r="M525" s="47"/>
      <c r="N525" s="47"/>
      <c r="O525" s="46"/>
      <c r="P525" s="47"/>
      <c r="Q525" s="46"/>
      <c r="R525" s="47"/>
      <c r="S525" s="46"/>
      <c r="T525" s="79"/>
      <c r="U525" s="79"/>
      <c r="V525" s="34"/>
      <c r="W525" s="34"/>
      <c r="X525" s="34"/>
      <c r="Y525" s="32"/>
      <c r="AB525" s="67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2"/>
      <c r="AR525" s="67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2"/>
      <c r="BH525" s="67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2"/>
      <c r="BX525" s="67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2"/>
      <c r="CN525" s="67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2"/>
      <c r="DD525" s="67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2"/>
      <c r="DT525" s="67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2"/>
      <c r="EJ525" s="67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2"/>
      <c r="EZ525" s="67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2"/>
      <c r="FP525" s="67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2"/>
      <c r="GF525" s="67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2"/>
      <c r="GV525" s="67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2"/>
      <c r="HL525" s="67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2"/>
    </row>
    <row r="526" spans="1:233" s="5" customFormat="1" ht="12" hidden="1" outlineLevel="3">
      <c r="A526" s="74"/>
      <c r="B526" s="5" t="s">
        <v>622</v>
      </c>
      <c r="C526" s="28"/>
      <c r="D526" s="28"/>
      <c r="E526" s="13"/>
      <c r="F526" s="6"/>
      <c r="G526" s="6"/>
      <c r="H526" s="6"/>
      <c r="I526" s="6"/>
      <c r="J526" s="13"/>
      <c r="K526" s="6"/>
      <c r="L526" s="6"/>
      <c r="M526" s="6"/>
      <c r="N526" s="6"/>
      <c r="O526" s="13"/>
      <c r="P526" s="6"/>
      <c r="Q526" s="13"/>
      <c r="R526" s="6"/>
      <c r="S526" s="13"/>
      <c r="T526" s="104"/>
      <c r="U526" s="104"/>
      <c r="V526" s="34"/>
      <c r="W526" s="34"/>
      <c r="X526" s="34"/>
      <c r="Y526" s="32"/>
      <c r="AB526" s="67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2"/>
      <c r="AR526" s="67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2"/>
      <c r="BH526" s="67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2"/>
      <c r="BX526" s="67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2"/>
      <c r="CN526" s="67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2"/>
      <c r="DD526" s="67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2"/>
      <c r="DT526" s="67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2"/>
      <c r="EJ526" s="67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2"/>
      <c r="EZ526" s="67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2"/>
      <c r="FP526" s="67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2"/>
      <c r="GF526" s="67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2"/>
      <c r="GV526" s="67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2"/>
      <c r="HL526" s="67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2"/>
    </row>
    <row r="527" spans="1:233" s="5" customFormat="1" ht="12" hidden="1" outlineLevel="3">
      <c r="A527" s="15"/>
      <c r="B527" s="5" t="s">
        <v>546</v>
      </c>
      <c r="C527" s="28"/>
      <c r="D527" s="28"/>
      <c r="E527" s="13"/>
      <c r="F527" s="6"/>
      <c r="G527" s="6"/>
      <c r="H527" s="6"/>
      <c r="I527" s="6"/>
      <c r="J527" s="13"/>
      <c r="K527" s="6">
        <f aca="true" t="shared" si="240" ref="K527:Q527">K282+K367</f>
        <v>6238</v>
      </c>
      <c r="L527" s="6">
        <f t="shared" si="240"/>
        <v>4868</v>
      </c>
      <c r="M527" s="6">
        <f t="shared" si="240"/>
        <v>6576</v>
      </c>
      <c r="N527" s="6">
        <f t="shared" si="240"/>
        <v>-22873</v>
      </c>
      <c r="O527" s="13">
        <f t="shared" si="240"/>
        <v>39704</v>
      </c>
      <c r="P527" s="6">
        <f t="shared" si="240"/>
        <v>1229</v>
      </c>
      <c r="Q527" s="13">
        <f t="shared" si="240"/>
        <v>7519</v>
      </c>
      <c r="R527" s="6">
        <f>R282+R367</f>
        <v>10029</v>
      </c>
      <c r="S527" s="13"/>
      <c r="T527" s="104"/>
      <c r="U527" s="104"/>
      <c r="V527" s="34"/>
      <c r="W527" s="34"/>
      <c r="X527" s="34"/>
      <c r="Y527" s="32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2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2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2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2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2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2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2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2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2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2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2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2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2"/>
    </row>
    <row r="528" spans="1:233" s="5" customFormat="1" ht="12" hidden="1" outlineLevel="3">
      <c r="A528" s="15"/>
      <c r="B528" s="5" t="s">
        <v>576</v>
      </c>
      <c r="C528" s="28"/>
      <c r="D528" s="28"/>
      <c r="E528" s="13"/>
      <c r="F528" s="6"/>
      <c r="G528" s="6"/>
      <c r="H528" s="6"/>
      <c r="I528" s="6"/>
      <c r="J528" s="13"/>
      <c r="K528" s="6"/>
      <c r="L528" s="6">
        <f>L283+L368</f>
        <v>14140</v>
      </c>
      <c r="M528" s="6"/>
      <c r="N528" s="6"/>
      <c r="O528" s="13"/>
      <c r="P528" s="6"/>
      <c r="Q528" s="13"/>
      <c r="R528" s="6"/>
      <c r="S528" s="13"/>
      <c r="T528" s="104"/>
      <c r="U528" s="104"/>
      <c r="V528" s="34"/>
      <c r="W528" s="34"/>
      <c r="X528" s="34"/>
      <c r="Y528" s="32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2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2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2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2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2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2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2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2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2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2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2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2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2"/>
    </row>
    <row r="529" spans="1:233" s="5" customFormat="1" ht="12" hidden="1" outlineLevel="3">
      <c r="A529" s="15"/>
      <c r="B529" s="5" t="s">
        <v>547</v>
      </c>
      <c r="C529" s="28"/>
      <c r="D529" s="28"/>
      <c r="E529" s="13">
        <f aca="true" t="shared" si="241" ref="E529:Q529">E284+E369</f>
        <v>-52501</v>
      </c>
      <c r="F529" s="6">
        <f t="shared" si="241"/>
        <v>-10135</v>
      </c>
      <c r="G529" s="6">
        <f t="shared" si="241"/>
        <v>18610</v>
      </c>
      <c r="H529" s="6">
        <f t="shared" si="241"/>
        <v>18439</v>
      </c>
      <c r="I529" s="6">
        <f t="shared" si="241"/>
        <v>3106</v>
      </c>
      <c r="J529" s="13">
        <f t="shared" si="241"/>
        <v>67506</v>
      </c>
      <c r="K529" s="6">
        <f t="shared" si="241"/>
        <v>40222</v>
      </c>
      <c r="L529" s="6">
        <f t="shared" si="241"/>
        <v>53784</v>
      </c>
      <c r="M529" s="6">
        <f t="shared" si="241"/>
        <v>61096</v>
      </c>
      <c r="N529" s="6">
        <f t="shared" si="241"/>
        <v>18027</v>
      </c>
      <c r="O529" s="13">
        <f t="shared" si="241"/>
        <v>-6597</v>
      </c>
      <c r="P529" s="6">
        <f t="shared" si="241"/>
        <v>7867</v>
      </c>
      <c r="Q529" s="13">
        <f t="shared" si="241"/>
        <v>1067</v>
      </c>
      <c r="R529" s="6">
        <f>R284+R369</f>
        <v>14544</v>
      </c>
      <c r="S529" s="13"/>
      <c r="T529" s="104"/>
      <c r="U529" s="104"/>
      <c r="V529" s="34"/>
      <c r="W529" s="34"/>
      <c r="X529" s="34"/>
      <c r="Y529" s="32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2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2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2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2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2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2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2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2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2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2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2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2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2"/>
    </row>
    <row r="530" spans="1:233" s="5" customFormat="1" ht="12" hidden="1" outlineLevel="3">
      <c r="A530" s="15"/>
      <c r="B530" s="5" t="s">
        <v>549</v>
      </c>
      <c r="C530" s="28"/>
      <c r="D530" s="28"/>
      <c r="E530" s="13"/>
      <c r="F530" s="6"/>
      <c r="G530" s="6"/>
      <c r="H530" s="6"/>
      <c r="I530" s="6"/>
      <c r="J530" s="13"/>
      <c r="K530" s="6">
        <f aca="true" t="shared" si="242" ref="K530:Q530">K285+K370</f>
        <v>-819</v>
      </c>
      <c r="L530" s="6">
        <f t="shared" si="242"/>
        <v>-2858</v>
      </c>
      <c r="M530" s="6">
        <f t="shared" si="242"/>
        <v>-12739</v>
      </c>
      <c r="N530" s="6">
        <f t="shared" si="242"/>
        <v>-108</v>
      </c>
      <c r="O530" s="13">
        <f t="shared" si="242"/>
        <v>-3437</v>
      </c>
      <c r="P530" s="6">
        <f t="shared" si="242"/>
        <v>38</v>
      </c>
      <c r="Q530" s="13">
        <f t="shared" si="242"/>
        <v>-8078</v>
      </c>
      <c r="R530" s="6">
        <f>R285+R370</f>
        <v>-894</v>
      </c>
      <c r="S530" s="13"/>
      <c r="T530" s="104"/>
      <c r="U530" s="104"/>
      <c r="V530" s="34"/>
      <c r="W530" s="34"/>
      <c r="X530" s="34"/>
      <c r="Y530" s="32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2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2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2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2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2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2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2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2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2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2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2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2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2"/>
    </row>
    <row r="531" spans="1:233" s="5" customFormat="1" ht="12" hidden="1" outlineLevel="3">
      <c r="A531" s="15"/>
      <c r="B531" s="5" t="s">
        <v>579</v>
      </c>
      <c r="C531" s="28"/>
      <c r="D531" s="28"/>
      <c r="E531" s="13"/>
      <c r="F531" s="6"/>
      <c r="G531" s="6"/>
      <c r="H531" s="6"/>
      <c r="I531" s="6"/>
      <c r="J531" s="13"/>
      <c r="K531" s="6"/>
      <c r="L531" s="6"/>
      <c r="M531" s="6"/>
      <c r="N531" s="6"/>
      <c r="O531" s="13"/>
      <c r="P531" s="6"/>
      <c r="Q531" s="13"/>
      <c r="R531" s="6"/>
      <c r="S531" s="13"/>
      <c r="T531" s="104"/>
      <c r="U531" s="104"/>
      <c r="V531" s="34"/>
      <c r="W531" s="34"/>
      <c r="X531" s="34"/>
      <c r="Y531" s="32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2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2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2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2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2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2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2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2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2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2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2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2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2"/>
    </row>
    <row r="532" spans="1:233" s="5" customFormat="1" ht="12" hidden="1" outlineLevel="3">
      <c r="A532" s="15"/>
      <c r="B532" s="5" t="s">
        <v>559</v>
      </c>
      <c r="C532" s="28"/>
      <c r="D532" s="28"/>
      <c r="E532" s="13">
        <f aca="true" t="shared" si="243" ref="E532:Q532">E287+E372</f>
        <v>-31923</v>
      </c>
      <c r="F532" s="6">
        <f t="shared" si="243"/>
        <v>9210</v>
      </c>
      <c r="G532" s="6">
        <f t="shared" si="243"/>
        <v>2828</v>
      </c>
      <c r="H532" s="6">
        <f t="shared" si="243"/>
        <v>19482</v>
      </c>
      <c r="I532" s="6">
        <f t="shared" si="243"/>
        <v>19097</v>
      </c>
      <c r="J532" s="13">
        <f t="shared" si="243"/>
        <v>22256</v>
      </c>
      <c r="K532" s="6">
        <f t="shared" si="243"/>
        <v>17814</v>
      </c>
      <c r="L532" s="6">
        <f t="shared" si="243"/>
        <v>17149</v>
      </c>
      <c r="M532" s="6">
        <f t="shared" si="243"/>
        <v>17889</v>
      </c>
      <c r="N532" s="6">
        <f t="shared" si="243"/>
        <v>19442</v>
      </c>
      <c r="O532" s="13">
        <f t="shared" si="243"/>
        <v>15283</v>
      </c>
      <c r="P532" s="13">
        <f t="shared" si="243"/>
        <v>-45523</v>
      </c>
      <c r="Q532" s="13">
        <f t="shared" si="243"/>
        <v>16376</v>
      </c>
      <c r="R532" s="6">
        <f>R287+R372</f>
        <v>8357</v>
      </c>
      <c r="S532" s="13"/>
      <c r="T532" s="104"/>
      <c r="U532" s="104"/>
      <c r="V532" s="34"/>
      <c r="W532" s="34"/>
      <c r="X532" s="34"/>
      <c r="Y532" s="32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2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2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2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2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2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2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2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2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2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2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2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2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2"/>
    </row>
    <row r="533" spans="1:233" s="5" customFormat="1" ht="12" hidden="1" outlineLevel="3">
      <c r="A533" s="15"/>
      <c r="B533" s="5" t="s">
        <v>620</v>
      </c>
      <c r="C533" s="28"/>
      <c r="D533" s="28"/>
      <c r="E533" s="13"/>
      <c r="F533" s="6"/>
      <c r="G533" s="6"/>
      <c r="H533" s="6"/>
      <c r="I533" s="6"/>
      <c r="J533" s="13"/>
      <c r="K533" s="6"/>
      <c r="L533" s="6"/>
      <c r="M533" s="6"/>
      <c r="N533" s="6"/>
      <c r="O533" s="13"/>
      <c r="P533" s="6"/>
      <c r="Q533" s="13"/>
      <c r="R533" s="6"/>
      <c r="S533" s="13"/>
      <c r="T533" s="104"/>
      <c r="U533" s="104"/>
      <c r="V533" s="34"/>
      <c r="W533" s="34"/>
      <c r="X533" s="34"/>
      <c r="Y533" s="32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2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2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2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2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2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2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2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2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2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2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2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2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2"/>
    </row>
    <row r="534" spans="1:233" s="5" customFormat="1" ht="12" hidden="1" outlineLevel="3">
      <c r="A534" s="15"/>
      <c r="B534" s="5" t="s">
        <v>556</v>
      </c>
      <c r="C534" s="28"/>
      <c r="D534" s="28"/>
      <c r="E534" s="13">
        <f aca="true" t="shared" si="244" ref="E534:Q534">E289+E374</f>
        <v>-14577</v>
      </c>
      <c r="F534" s="6">
        <f t="shared" si="244"/>
        <v>-14941</v>
      </c>
      <c r="G534" s="6">
        <f t="shared" si="244"/>
        <v>-12846</v>
      </c>
      <c r="H534" s="6">
        <f t="shared" si="244"/>
        <v>-9617</v>
      </c>
      <c r="I534" s="6">
        <f t="shared" si="244"/>
        <v>-10576</v>
      </c>
      <c r="J534" s="13">
        <f t="shared" si="244"/>
        <v>-10348</v>
      </c>
      <c r="K534" s="6">
        <f t="shared" si="244"/>
        <v>-4843</v>
      </c>
      <c r="L534" s="6">
        <f t="shared" si="244"/>
        <v>-9136</v>
      </c>
      <c r="M534" s="6">
        <f t="shared" si="244"/>
        <v>-7250</v>
      </c>
      <c r="N534" s="6">
        <f t="shared" si="244"/>
        <v>-8628</v>
      </c>
      <c r="O534" s="13">
        <f t="shared" si="244"/>
        <v>-45691</v>
      </c>
      <c r="P534" s="6">
        <f t="shared" si="244"/>
        <v>-16044</v>
      </c>
      <c r="Q534" s="13">
        <f t="shared" si="244"/>
        <v>-5090</v>
      </c>
      <c r="R534" s="6">
        <f>R289+R374</f>
        <v>-7496</v>
      </c>
      <c r="S534" s="13"/>
      <c r="T534" s="104"/>
      <c r="U534" s="104"/>
      <c r="V534" s="34"/>
      <c r="W534" s="34"/>
      <c r="X534" s="34"/>
      <c r="Y534" s="32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2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2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2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2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2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2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2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2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2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2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2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2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2"/>
    </row>
    <row r="535" spans="1:233" s="5" customFormat="1" ht="12" hidden="1" outlineLevel="3">
      <c r="A535" s="15"/>
      <c r="B535" s="5" t="s">
        <v>557</v>
      </c>
      <c r="C535" s="28"/>
      <c r="D535" s="28"/>
      <c r="E535" s="13"/>
      <c r="F535" s="6"/>
      <c r="G535" s="6"/>
      <c r="H535" s="6"/>
      <c r="I535" s="6"/>
      <c r="J535" s="13">
        <f aca="true" t="shared" si="245" ref="J535:Q535">J290+J375</f>
        <v>970</v>
      </c>
      <c r="K535" s="6">
        <f t="shared" si="245"/>
        <v>7292</v>
      </c>
      <c r="L535" s="6">
        <f t="shared" si="245"/>
        <v>3618</v>
      </c>
      <c r="M535" s="6">
        <f t="shared" si="245"/>
        <v>-1119</v>
      </c>
      <c r="N535" s="6">
        <f t="shared" si="245"/>
        <v>-4301</v>
      </c>
      <c r="O535" s="13">
        <f t="shared" si="245"/>
        <v>-12789</v>
      </c>
      <c r="P535" s="6">
        <f t="shared" si="245"/>
        <v>-912</v>
      </c>
      <c r="Q535" s="13">
        <f t="shared" si="245"/>
        <v>-439</v>
      </c>
      <c r="R535" s="6">
        <f>R290+R375</f>
        <v>-462</v>
      </c>
      <c r="S535" s="13"/>
      <c r="T535" s="104"/>
      <c r="U535" s="104"/>
      <c r="V535" s="34"/>
      <c r="W535" s="34"/>
      <c r="X535" s="34"/>
      <c r="Y535" s="32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2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2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2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2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2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2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2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2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2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2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2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2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2"/>
    </row>
    <row r="536" spans="1:233" s="5" customFormat="1" ht="12" hidden="1" outlineLevel="3">
      <c r="A536" s="15"/>
      <c r="B536" s="5" t="s">
        <v>575</v>
      </c>
      <c r="C536" s="28"/>
      <c r="D536" s="28"/>
      <c r="E536" s="13"/>
      <c r="F536" s="6"/>
      <c r="G536" s="6"/>
      <c r="H536" s="6"/>
      <c r="I536" s="6"/>
      <c r="J536" s="13"/>
      <c r="K536" s="6"/>
      <c r="L536" s="6"/>
      <c r="M536" s="6"/>
      <c r="N536" s="6"/>
      <c r="O536" s="13"/>
      <c r="P536" s="6"/>
      <c r="Q536" s="13"/>
      <c r="R536" s="6"/>
      <c r="S536" s="13"/>
      <c r="T536" s="104"/>
      <c r="U536" s="104"/>
      <c r="V536" s="34"/>
      <c r="W536" s="34"/>
      <c r="X536" s="34"/>
      <c r="Y536" s="32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2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2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2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2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2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2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2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2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2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2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2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2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2"/>
    </row>
    <row r="537" spans="1:233" s="5" customFormat="1" ht="12" hidden="1" outlineLevel="3">
      <c r="A537" s="15"/>
      <c r="B537" s="5" t="s">
        <v>563</v>
      </c>
      <c r="C537" s="28"/>
      <c r="D537" s="28"/>
      <c r="E537" s="13"/>
      <c r="F537" s="6">
        <f aca="true" t="shared" si="246" ref="F537:Q537">F292+F377</f>
        <v>1445</v>
      </c>
      <c r="G537" s="6">
        <f t="shared" si="246"/>
        <v>1457</v>
      </c>
      <c r="H537" s="6">
        <f t="shared" si="246"/>
        <v>1953</v>
      </c>
      <c r="I537" s="6">
        <f t="shared" si="246"/>
        <v>2750</v>
      </c>
      <c r="J537" s="13">
        <f t="shared" si="246"/>
        <v>9602</v>
      </c>
      <c r="K537" s="6">
        <f t="shared" si="246"/>
        <v>6448</v>
      </c>
      <c r="L537" s="6">
        <f t="shared" si="246"/>
        <v>4501</v>
      </c>
      <c r="M537" s="6">
        <f t="shared" si="246"/>
        <v>-7873</v>
      </c>
      <c r="N537" s="6">
        <f t="shared" si="246"/>
        <v>-200</v>
      </c>
      <c r="O537" s="13">
        <f t="shared" si="246"/>
        <v>4723</v>
      </c>
      <c r="P537" s="6">
        <f t="shared" si="246"/>
        <v>13634</v>
      </c>
      <c r="Q537" s="13">
        <f t="shared" si="246"/>
        <v>5201</v>
      </c>
      <c r="R537" s="6">
        <f>R292+R377</f>
        <v>46278</v>
      </c>
      <c r="S537" s="13"/>
      <c r="T537" s="104"/>
      <c r="U537" s="104"/>
      <c r="V537" s="34"/>
      <c r="W537" s="34"/>
      <c r="X537" s="34"/>
      <c r="Y537" s="32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2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2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2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2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2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2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2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2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2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2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2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2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2"/>
    </row>
    <row r="538" spans="1:233" s="5" customFormat="1" ht="12" hidden="1" outlineLevel="3">
      <c r="A538" s="15"/>
      <c r="B538" s="5" t="s">
        <v>565</v>
      </c>
      <c r="C538" s="28"/>
      <c r="D538" s="28"/>
      <c r="E538" s="13"/>
      <c r="F538" s="6"/>
      <c r="G538" s="6"/>
      <c r="H538" s="6"/>
      <c r="I538" s="6">
        <f aca="true" t="shared" si="247" ref="I538:N538">I293+I378</f>
        <v>566</v>
      </c>
      <c r="J538" s="13">
        <f t="shared" si="247"/>
        <v>831</v>
      </c>
      <c r="K538" s="6">
        <f t="shared" si="247"/>
        <v>105</v>
      </c>
      <c r="L538" s="6">
        <f t="shared" si="247"/>
        <v>62</v>
      </c>
      <c r="M538" s="6">
        <f t="shared" si="247"/>
        <v>10839</v>
      </c>
      <c r="N538" s="6">
        <f t="shared" si="247"/>
        <v>-21955</v>
      </c>
      <c r="O538" s="13"/>
      <c r="P538" s="6"/>
      <c r="Q538" s="13"/>
      <c r="R538" s="6"/>
      <c r="S538" s="13"/>
      <c r="T538" s="104"/>
      <c r="U538" s="104"/>
      <c r="V538" s="34"/>
      <c r="W538" s="34"/>
      <c r="X538" s="34"/>
      <c r="Y538" s="32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2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2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2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2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2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2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2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2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2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2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2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2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2"/>
    </row>
    <row r="539" spans="1:233" s="5" customFormat="1" ht="12" hidden="1" outlineLevel="3">
      <c r="A539" s="15"/>
      <c r="B539" s="5" t="s">
        <v>619</v>
      </c>
      <c r="C539" s="28"/>
      <c r="D539" s="28"/>
      <c r="E539" s="13"/>
      <c r="F539" s="6"/>
      <c r="G539" s="6"/>
      <c r="H539" s="6"/>
      <c r="I539" s="6"/>
      <c r="J539" s="13"/>
      <c r="K539" s="6"/>
      <c r="L539" s="6"/>
      <c r="M539" s="6"/>
      <c r="N539" s="6"/>
      <c r="O539" s="13"/>
      <c r="P539" s="6"/>
      <c r="Q539" s="13"/>
      <c r="R539" s="6"/>
      <c r="S539" s="13"/>
      <c r="T539" s="104"/>
      <c r="U539" s="104"/>
      <c r="V539" s="34"/>
      <c r="W539" s="34"/>
      <c r="X539" s="34"/>
      <c r="Y539" s="32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2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2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2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2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2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2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2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2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2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2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2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2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2"/>
    </row>
    <row r="540" spans="1:233" s="5" customFormat="1" ht="12" hidden="1" outlineLevel="3">
      <c r="A540" s="15"/>
      <c r="B540" s="5" t="s">
        <v>567</v>
      </c>
      <c r="C540" s="28"/>
      <c r="D540" s="28"/>
      <c r="E540" s="13"/>
      <c r="F540" s="6"/>
      <c r="G540" s="6"/>
      <c r="H540" s="6">
        <f aca="true" t="shared" si="248" ref="H540:Q540">H295+H380</f>
        <v>3493</v>
      </c>
      <c r="I540" s="6">
        <f t="shared" si="248"/>
        <v>-3588</v>
      </c>
      <c r="J540" s="13">
        <f t="shared" si="248"/>
        <v>4705</v>
      </c>
      <c r="K540" s="6">
        <f t="shared" si="248"/>
        <v>7692</v>
      </c>
      <c r="L540" s="6">
        <f t="shared" si="248"/>
        <v>10252</v>
      </c>
      <c r="M540" s="6">
        <f t="shared" si="248"/>
        <v>12119</v>
      </c>
      <c r="N540" s="6">
        <f t="shared" si="248"/>
        <v>10599</v>
      </c>
      <c r="O540" s="13">
        <f t="shared" si="248"/>
        <v>5333</v>
      </c>
      <c r="P540" s="6">
        <f t="shared" si="248"/>
        <v>3023</v>
      </c>
      <c r="Q540" s="13">
        <f t="shared" si="248"/>
        <v>2453</v>
      </c>
      <c r="R540" s="6">
        <f>R295+R380</f>
        <v>-13567</v>
      </c>
      <c r="S540" s="13"/>
      <c r="T540" s="104"/>
      <c r="U540" s="104"/>
      <c r="V540" s="34"/>
      <c r="W540" s="34"/>
      <c r="X540" s="34"/>
      <c r="Y540" s="32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2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2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2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2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2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2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2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2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2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2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2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2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2"/>
    </row>
    <row r="541" spans="1:233" s="5" customFormat="1" ht="12" hidden="1" outlineLevel="3">
      <c r="A541" s="15"/>
      <c r="B541" s="5" t="s">
        <v>566</v>
      </c>
      <c r="C541" s="28"/>
      <c r="D541" s="28"/>
      <c r="E541" s="13">
        <f aca="true" t="shared" si="249" ref="E541:Q541">E296+E381</f>
        <v>1857</v>
      </c>
      <c r="F541" s="6">
        <f t="shared" si="249"/>
        <v>4340</v>
      </c>
      <c r="G541" s="6">
        <f t="shared" si="249"/>
        <v>2228</v>
      </c>
      <c r="H541" s="6">
        <f t="shared" si="249"/>
        <v>3907</v>
      </c>
      <c r="I541" s="6">
        <f t="shared" si="249"/>
        <v>2324</v>
      </c>
      <c r="J541" s="13">
        <f t="shared" si="249"/>
        <v>7367</v>
      </c>
      <c r="K541" s="6">
        <f t="shared" si="249"/>
        <v>7791</v>
      </c>
      <c r="L541" s="6">
        <f t="shared" si="249"/>
        <v>16617</v>
      </c>
      <c r="M541" s="6">
        <f t="shared" si="249"/>
        <v>3624</v>
      </c>
      <c r="N541" s="6">
        <f t="shared" si="249"/>
        <v>13414</v>
      </c>
      <c r="O541" s="13">
        <f t="shared" si="249"/>
        <v>2410</v>
      </c>
      <c r="P541" s="6">
        <f t="shared" si="249"/>
        <v>4584</v>
      </c>
      <c r="Q541" s="13">
        <f t="shared" si="249"/>
        <v>7320</v>
      </c>
      <c r="R541" s="18">
        <f>R296+R381</f>
        <v>6693</v>
      </c>
      <c r="S541" s="13"/>
      <c r="T541" s="104"/>
      <c r="U541" s="104"/>
      <c r="V541" s="34"/>
      <c r="W541" s="34"/>
      <c r="X541" s="34"/>
      <c r="Y541" s="32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2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2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2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2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2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2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2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2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2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2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2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2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2"/>
    </row>
    <row r="542" spans="1:233" s="5" customFormat="1" ht="12" hidden="1" outlineLevel="2" collapsed="1">
      <c r="A542" s="19" t="s">
        <v>602</v>
      </c>
      <c r="B542" s="20"/>
      <c r="C542" s="22"/>
      <c r="D542" s="22"/>
      <c r="E542" s="46"/>
      <c r="F542" s="47"/>
      <c r="G542" s="47"/>
      <c r="H542" s="47"/>
      <c r="I542" s="47"/>
      <c r="J542" s="46"/>
      <c r="K542" s="47"/>
      <c r="L542" s="47"/>
      <c r="M542" s="47"/>
      <c r="N542" s="47"/>
      <c r="O542" s="46"/>
      <c r="P542" s="47"/>
      <c r="Q542" s="46"/>
      <c r="R542" s="47"/>
      <c r="S542" s="46"/>
      <c r="T542" s="79"/>
      <c r="U542" s="79"/>
      <c r="V542" s="34"/>
      <c r="W542" s="34"/>
      <c r="X542" s="34"/>
      <c r="Y542" s="32"/>
      <c r="AB542" s="67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2"/>
      <c r="AR542" s="67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2"/>
      <c r="BH542" s="67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2"/>
      <c r="BX542" s="67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2"/>
      <c r="CN542" s="67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2"/>
      <c r="DD542" s="67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2"/>
      <c r="DT542" s="67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2"/>
      <c r="EJ542" s="67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2"/>
      <c r="EZ542" s="67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2"/>
      <c r="FP542" s="67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2"/>
      <c r="GF542" s="67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2"/>
      <c r="GV542" s="67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2"/>
      <c r="HL542" s="67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2"/>
    </row>
    <row r="543" spans="1:233" s="5" customFormat="1" ht="12" hidden="1" outlineLevel="3">
      <c r="A543" s="73"/>
      <c r="B543" s="17" t="s">
        <v>577</v>
      </c>
      <c r="C543" s="29"/>
      <c r="D543" s="29"/>
      <c r="E543" s="14"/>
      <c r="F543" s="18"/>
      <c r="G543" s="18"/>
      <c r="H543" s="18"/>
      <c r="I543" s="18"/>
      <c r="J543" s="14"/>
      <c r="K543" s="18"/>
      <c r="L543" s="18"/>
      <c r="M543" s="18"/>
      <c r="N543" s="18"/>
      <c r="O543" s="14"/>
      <c r="P543" s="18"/>
      <c r="Q543" s="14"/>
      <c r="R543" s="18"/>
      <c r="S543" s="14"/>
      <c r="T543" s="106"/>
      <c r="U543" s="106"/>
      <c r="V543" s="34"/>
      <c r="W543" s="34"/>
      <c r="X543" s="34"/>
      <c r="Y543" s="32"/>
      <c r="AB543" s="67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2"/>
      <c r="AR543" s="67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2"/>
      <c r="BH543" s="67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2"/>
      <c r="BX543" s="67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2"/>
      <c r="CN543" s="67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2"/>
      <c r="DD543" s="67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2"/>
      <c r="DT543" s="67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2"/>
      <c r="EJ543" s="67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2"/>
      <c r="EZ543" s="67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2"/>
      <c r="FP543" s="67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2"/>
      <c r="GF543" s="67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2"/>
      <c r="GV543" s="67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2"/>
      <c r="HL543" s="67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2"/>
    </row>
    <row r="544" spans="1:21" ht="12" hidden="1" outlineLevel="1" collapsed="1">
      <c r="A544" s="19" t="s">
        <v>531</v>
      </c>
      <c r="B544" s="20"/>
      <c r="C544" s="22"/>
      <c r="D544" s="22"/>
      <c r="E544" s="22"/>
      <c r="F544" s="20"/>
      <c r="G544" s="20"/>
      <c r="H544" s="20"/>
      <c r="I544" s="20"/>
      <c r="J544" s="22"/>
      <c r="K544" s="20"/>
      <c r="L544" s="20"/>
      <c r="M544" s="20"/>
      <c r="N544" s="20"/>
      <c r="O544" s="22"/>
      <c r="P544" s="20"/>
      <c r="Q544" s="22"/>
      <c r="R544" s="20"/>
      <c r="S544" s="22"/>
      <c r="T544" s="21"/>
      <c r="U544" s="21"/>
    </row>
    <row r="545" spans="1:221" s="5" customFormat="1" ht="12" hidden="1" outlineLevel="2" collapsed="1">
      <c r="A545" s="19" t="s">
        <v>585</v>
      </c>
      <c r="B545" s="20"/>
      <c r="C545" s="22"/>
      <c r="D545" s="22"/>
      <c r="E545" s="22"/>
      <c r="F545" s="20"/>
      <c r="G545" s="20"/>
      <c r="H545" s="20"/>
      <c r="I545" s="20"/>
      <c r="J545" s="22"/>
      <c r="K545" s="20"/>
      <c r="L545" s="20"/>
      <c r="M545" s="20"/>
      <c r="N545" s="20"/>
      <c r="O545" s="22"/>
      <c r="P545" s="20"/>
      <c r="Q545" s="22"/>
      <c r="R545" s="20"/>
      <c r="S545" s="22"/>
      <c r="T545" s="21"/>
      <c r="U545" s="21"/>
      <c r="AB545" s="67"/>
      <c r="AC545" s="67"/>
      <c r="AR545" s="67"/>
      <c r="AS545" s="67"/>
      <c r="BH545" s="67"/>
      <c r="BI545" s="67"/>
      <c r="BX545" s="67"/>
      <c r="BY545" s="67"/>
      <c r="CN545" s="67"/>
      <c r="CO545" s="67"/>
      <c r="DD545" s="67"/>
      <c r="DE545" s="67"/>
      <c r="DT545" s="67"/>
      <c r="DU545" s="67"/>
      <c r="EJ545" s="67"/>
      <c r="EK545" s="67"/>
      <c r="EZ545" s="67"/>
      <c r="FA545" s="67"/>
      <c r="FP545" s="67"/>
      <c r="FQ545" s="67"/>
      <c r="GF545" s="67"/>
      <c r="GG545" s="67"/>
      <c r="GV545" s="67"/>
      <c r="GW545" s="67"/>
      <c r="HL545" s="67"/>
      <c r="HM545" s="67"/>
    </row>
    <row r="546" spans="1:233" s="5" customFormat="1" ht="12" hidden="1" outlineLevel="3">
      <c r="A546" s="23"/>
      <c r="B546" s="24" t="s">
        <v>562</v>
      </c>
      <c r="C546" s="27"/>
      <c r="D546" s="27"/>
      <c r="E546" s="87">
        <v>1.9507995735607675</v>
      </c>
      <c r="F546" s="88">
        <v>1.1960931278399776</v>
      </c>
      <c r="G546" s="88">
        <v>1.4332159528294162</v>
      </c>
      <c r="H546" s="88">
        <v>1.2330260047281323</v>
      </c>
      <c r="I546" s="88">
        <v>1.0517810363011602</v>
      </c>
      <c r="J546" s="87">
        <v>1.0793743742798314</v>
      </c>
      <c r="K546" s="88">
        <v>1.18033186920449</v>
      </c>
      <c r="L546" s="88">
        <v>1.24727589305774</v>
      </c>
      <c r="M546" s="88">
        <v>1.0767699356387042</v>
      </c>
      <c r="N546" s="88">
        <v>0.9953070394408388</v>
      </c>
      <c r="O546" s="87"/>
      <c r="P546" s="88"/>
      <c r="Q546" s="87"/>
      <c r="R546" s="88"/>
      <c r="S546" s="87"/>
      <c r="T546" s="112"/>
      <c r="U546" s="112"/>
      <c r="V546" s="34"/>
      <c r="W546" s="34"/>
      <c r="X546" s="34"/>
      <c r="Y546" s="77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77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77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77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77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77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77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77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77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77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77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77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77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77"/>
    </row>
    <row r="547" spans="1:233" s="5" customFormat="1" ht="12" hidden="1" outlineLevel="3">
      <c r="A547" s="15"/>
      <c r="B547" s="5" t="s">
        <v>545</v>
      </c>
      <c r="C547" s="28"/>
      <c r="D547" s="28"/>
      <c r="E547" s="89">
        <v>1.0914957458177483</v>
      </c>
      <c r="F547" s="90">
        <v>1.0193906415322493</v>
      </c>
      <c r="G547" s="90">
        <v>1.078947939027299</v>
      </c>
      <c r="H547" s="90">
        <v>1.0823619291716982</v>
      </c>
      <c r="I547" s="90">
        <v>0.9170156379599846</v>
      </c>
      <c r="J547" s="89">
        <v>0.9327483595299862</v>
      </c>
      <c r="K547" s="90">
        <v>0.8687117235345582</v>
      </c>
      <c r="L547" s="90">
        <v>0.9151970072389837</v>
      </c>
      <c r="M547" s="90">
        <v>0.8736052149302898</v>
      </c>
      <c r="N547" s="90">
        <v>0.8817276130146847</v>
      </c>
      <c r="O547" s="89"/>
      <c r="P547" s="90"/>
      <c r="Q547" s="89"/>
      <c r="R547" s="90"/>
      <c r="S547" s="89"/>
      <c r="T547" s="113"/>
      <c r="U547" s="113"/>
      <c r="V547" s="34"/>
      <c r="W547" s="34"/>
      <c r="X547" s="34"/>
      <c r="Y547" s="32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2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2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2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2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2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2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2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2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2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2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2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2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2"/>
    </row>
    <row r="548" spans="1:233" s="5" customFormat="1" ht="12" hidden="1" outlineLevel="3">
      <c r="A548" s="15"/>
      <c r="B548" s="5" t="s">
        <v>555</v>
      </c>
      <c r="C548" s="28"/>
      <c r="D548" s="28"/>
      <c r="E548" s="89">
        <v>0.580828133862734</v>
      </c>
      <c r="F548" s="90">
        <v>0.5632040050062578</v>
      </c>
      <c r="G548" s="90">
        <v>0.6799333194415503</v>
      </c>
      <c r="H548" s="90">
        <v>0.7384766907419567</v>
      </c>
      <c r="I548" s="90">
        <v>1.017333049766057</v>
      </c>
      <c r="J548" s="89">
        <v>0.9311444979407159</v>
      </c>
      <c r="K548" s="90">
        <v>0.8815810920945395</v>
      </c>
      <c r="L548" s="90">
        <v>0.9428436466698158</v>
      </c>
      <c r="M548" s="90">
        <v>0.3697081251643439</v>
      </c>
      <c r="N548" s="90">
        <v>1.0746173469387754</v>
      </c>
      <c r="O548" s="89"/>
      <c r="P548" s="90"/>
      <c r="Q548" s="89"/>
      <c r="R548" s="90"/>
      <c r="S548" s="89"/>
      <c r="T548" s="113"/>
      <c r="U548" s="113"/>
      <c r="V548" s="34"/>
      <c r="W548" s="34"/>
      <c r="X548" s="34"/>
      <c r="Y548" s="32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2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2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2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2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2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2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2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2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2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2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2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2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2"/>
    </row>
    <row r="549" spans="1:233" s="5" customFormat="1" ht="12" hidden="1" outlineLevel="3">
      <c r="A549" s="15"/>
      <c r="B549" s="5" t="s">
        <v>548</v>
      </c>
      <c r="C549" s="28"/>
      <c r="D549" s="28"/>
      <c r="E549" s="89">
        <v>0.9420591913297207</v>
      </c>
      <c r="F549" s="90">
        <v>1.0448751436631492</v>
      </c>
      <c r="G549" s="90">
        <v>1.0555665544776611</v>
      </c>
      <c r="H549" s="90">
        <v>0.8752564918983938</v>
      </c>
      <c r="I549" s="90">
        <v>0.8259353432618961</v>
      </c>
      <c r="J549" s="89">
        <v>0.7875918774137287</v>
      </c>
      <c r="K549" s="90">
        <v>0.8155923566878981</v>
      </c>
      <c r="L549" s="90">
        <v>0.8361026927230292</v>
      </c>
      <c r="M549" s="90">
        <v>0.774116657319125</v>
      </c>
      <c r="N549" s="90">
        <v>0.9232136904100455</v>
      </c>
      <c r="O549" s="89"/>
      <c r="P549" s="90"/>
      <c r="Q549" s="89"/>
      <c r="R549" s="90"/>
      <c r="S549" s="89"/>
      <c r="T549" s="113"/>
      <c r="U549" s="113"/>
      <c r="V549" s="34"/>
      <c r="W549" s="34"/>
      <c r="X549" s="34"/>
      <c r="Y549" s="32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2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2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2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2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2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2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2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2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2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2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2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2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2"/>
    </row>
    <row r="550" spans="1:233" s="5" customFormat="1" ht="12" hidden="1" outlineLevel="3">
      <c r="A550" s="15"/>
      <c r="B550" s="5" t="s">
        <v>568</v>
      </c>
      <c r="C550" s="28"/>
      <c r="D550" s="28"/>
      <c r="E550" s="89">
        <v>0.6492408030164069</v>
      </c>
      <c r="F550" s="90">
        <v>0.741549397939939</v>
      </c>
      <c r="G550" s="90">
        <v>0.7156398104265402</v>
      </c>
      <c r="H550" s="90">
        <v>0.5839845203542458</v>
      </c>
      <c r="I550" s="90">
        <v>0.48717341074708215</v>
      </c>
      <c r="J550" s="89">
        <v>0.5898571353260583</v>
      </c>
      <c r="K550" s="90">
        <v>0.576374269005848</v>
      </c>
      <c r="L550" s="90">
        <v>0.6712142462493094</v>
      </c>
      <c r="M550" s="90">
        <v>0.6295780100658149</v>
      </c>
      <c r="N550" s="90">
        <v>0.6270855732090949</v>
      </c>
      <c r="O550" s="89"/>
      <c r="P550" s="90"/>
      <c r="Q550" s="89"/>
      <c r="R550" s="90"/>
      <c r="S550" s="89"/>
      <c r="T550" s="113"/>
      <c r="U550" s="113"/>
      <c r="V550" s="34"/>
      <c r="W550" s="34"/>
      <c r="X550" s="34"/>
      <c r="Y550" s="32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2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2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2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2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2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2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2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2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2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2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2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2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2"/>
    </row>
    <row r="551" spans="1:233" s="5" customFormat="1" ht="12" hidden="1" outlineLevel="3">
      <c r="A551" s="15"/>
      <c r="B551" s="5" t="s">
        <v>553</v>
      </c>
      <c r="C551" s="28"/>
      <c r="D551" s="28"/>
      <c r="E551" s="89"/>
      <c r="F551" s="90"/>
      <c r="G551" s="90"/>
      <c r="H551" s="90"/>
      <c r="I551" s="90"/>
      <c r="J551" s="89">
        <v>0.09143432618523749</v>
      </c>
      <c r="K551" s="90">
        <v>0.6931805599017885</v>
      </c>
      <c r="L551" s="90">
        <v>0.43040099385740904</v>
      </c>
      <c r="M551" s="90">
        <v>0.555456989915906</v>
      </c>
      <c r="N551" s="90">
        <v>0.4815662959474368</v>
      </c>
      <c r="O551" s="89"/>
      <c r="P551" s="90"/>
      <c r="Q551" s="89"/>
      <c r="R551" s="90"/>
      <c r="S551" s="89"/>
      <c r="T551" s="113"/>
      <c r="U551" s="113"/>
      <c r="V551" s="34"/>
      <c r="W551" s="34"/>
      <c r="X551" s="34"/>
      <c r="Y551" s="32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2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2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2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2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2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2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2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2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2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2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2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2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2"/>
    </row>
    <row r="552" spans="1:233" s="5" customFormat="1" ht="12" hidden="1" outlineLevel="3">
      <c r="A552" s="15"/>
      <c r="B552" s="5" t="s">
        <v>580</v>
      </c>
      <c r="C552" s="28"/>
      <c r="D552" s="28"/>
      <c r="E552" s="89">
        <v>1.2298443762036122</v>
      </c>
      <c r="F552" s="90">
        <v>1.2781173763200548</v>
      </c>
      <c r="G552" s="90">
        <v>1.9117265567442487</v>
      </c>
      <c r="H552" s="90"/>
      <c r="I552" s="90"/>
      <c r="J552" s="89"/>
      <c r="K552" s="90"/>
      <c r="L552" s="90"/>
      <c r="M552" s="90"/>
      <c r="N552" s="90"/>
      <c r="O552" s="89"/>
      <c r="P552" s="90"/>
      <c r="Q552" s="89"/>
      <c r="R552" s="90"/>
      <c r="S552" s="89"/>
      <c r="T552" s="113"/>
      <c r="U552" s="113"/>
      <c r="V552" s="34"/>
      <c r="W552" s="34"/>
      <c r="X552" s="34"/>
      <c r="Y552" s="32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2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2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2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2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2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2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2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2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2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2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2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2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2"/>
    </row>
    <row r="553" spans="1:233" s="5" customFormat="1" ht="12" hidden="1" outlineLevel="3">
      <c r="A553" s="15"/>
      <c r="B553" s="5" t="s">
        <v>551</v>
      </c>
      <c r="C553" s="28"/>
      <c r="D553" s="28"/>
      <c r="E553" s="89"/>
      <c r="F553" s="90"/>
      <c r="G553" s="90"/>
      <c r="H553" s="90"/>
      <c r="I553" s="90"/>
      <c r="J553" s="89"/>
      <c r="K553" s="90">
        <v>0.11945619724662271</v>
      </c>
      <c r="L553" s="90">
        <v>0.5403971934831728</v>
      </c>
      <c r="M553" s="90">
        <v>0.8591715468605874</v>
      </c>
      <c r="N553" s="90">
        <v>0.94536631183469</v>
      </c>
      <c r="O553" s="89"/>
      <c r="P553" s="90"/>
      <c r="Q553" s="89"/>
      <c r="R553" s="90"/>
      <c r="S553" s="89"/>
      <c r="T553" s="113"/>
      <c r="U553" s="113"/>
      <c r="V553" s="34"/>
      <c r="W553" s="34"/>
      <c r="X553" s="34"/>
      <c r="Y553" s="32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2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2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2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2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2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2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2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2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2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2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2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2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2"/>
    </row>
    <row r="554" spans="1:233" s="5" customFormat="1" ht="12" hidden="1" outlineLevel="3">
      <c r="A554" s="15"/>
      <c r="B554" s="5" t="s">
        <v>571</v>
      </c>
      <c r="C554" s="28"/>
      <c r="D554" s="28"/>
      <c r="E554" s="89">
        <v>0.4362244897959184</v>
      </c>
      <c r="F554" s="90">
        <v>0.4508400746733043</v>
      </c>
      <c r="G554" s="90">
        <v>0.42457805907172996</v>
      </c>
      <c r="H554" s="90"/>
      <c r="I554" s="90"/>
      <c r="J554" s="89"/>
      <c r="K554" s="90"/>
      <c r="L554" s="90"/>
      <c r="M554" s="90">
        <v>0.4791506779227424</v>
      </c>
      <c r="N554" s="90">
        <v>1.1219792865362486</v>
      </c>
      <c r="O554" s="89"/>
      <c r="P554" s="90"/>
      <c r="Q554" s="89"/>
      <c r="R554" s="90"/>
      <c r="S554" s="89"/>
      <c r="T554" s="113"/>
      <c r="U554" s="113"/>
      <c r="V554" s="34"/>
      <c r="W554" s="34"/>
      <c r="X554" s="34"/>
      <c r="Y554" s="32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2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2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2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2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2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2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2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2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2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2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2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2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2"/>
    </row>
    <row r="555" spans="1:233" s="5" customFormat="1" ht="12" hidden="1" outlineLevel="3">
      <c r="A555" s="15"/>
      <c r="B555" s="5" t="s">
        <v>550</v>
      </c>
      <c r="C555" s="28"/>
      <c r="D555" s="28"/>
      <c r="E555" s="89">
        <v>0.51521243072911</v>
      </c>
      <c r="F555" s="90">
        <v>2.0001046040735817</v>
      </c>
      <c r="G555" s="90"/>
      <c r="H555" s="90"/>
      <c r="I555" s="90">
        <v>0.4138201663829222</v>
      </c>
      <c r="J555" s="89">
        <v>2.2495750590771526</v>
      </c>
      <c r="K555" s="90"/>
      <c r="L555" s="90">
        <v>1.1939443074463174</v>
      </c>
      <c r="M555" s="90"/>
      <c r="N555" s="90"/>
      <c r="O555" s="89"/>
      <c r="P555" s="90"/>
      <c r="Q555" s="89"/>
      <c r="R555" s="90"/>
      <c r="S555" s="89"/>
      <c r="T555" s="113"/>
      <c r="U555" s="113"/>
      <c r="V555" s="34"/>
      <c r="W555" s="34"/>
      <c r="X555" s="34"/>
      <c r="Y555" s="32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2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2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2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2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2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2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2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2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2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2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2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2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2"/>
    </row>
    <row r="556" spans="1:233" s="5" customFormat="1" ht="12" hidden="1" outlineLevel="3">
      <c r="A556" s="15"/>
      <c r="B556" s="5" t="s">
        <v>554</v>
      </c>
      <c r="C556" s="28"/>
      <c r="D556" s="28"/>
      <c r="E556" s="89"/>
      <c r="F556" s="90"/>
      <c r="G556" s="90"/>
      <c r="H556" s="90">
        <v>0.8007969321637942</v>
      </c>
      <c r="I556" s="90">
        <v>0.750941424416073</v>
      </c>
      <c r="J556" s="89">
        <v>1.0265435341609754</v>
      </c>
      <c r="K556" s="90">
        <v>0.8000347756444033</v>
      </c>
      <c r="L556" s="90">
        <v>1.1049399286479795</v>
      </c>
      <c r="M556" s="90">
        <v>1.2033031298000367</v>
      </c>
      <c r="N556" s="90">
        <v>1.3653491837702365</v>
      </c>
      <c r="O556" s="89"/>
      <c r="P556" s="90"/>
      <c r="Q556" s="89"/>
      <c r="R556" s="90"/>
      <c r="S556" s="89"/>
      <c r="T556" s="113"/>
      <c r="U556" s="113"/>
      <c r="V556" s="34"/>
      <c r="W556" s="34"/>
      <c r="X556" s="34"/>
      <c r="Y556" s="32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2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2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2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2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2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2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2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2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2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2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2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2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2"/>
    </row>
    <row r="557" spans="1:233" s="5" customFormat="1" ht="12" hidden="1" outlineLevel="3">
      <c r="A557" s="15"/>
      <c r="B557" s="5" t="s">
        <v>572</v>
      </c>
      <c r="C557" s="28"/>
      <c r="D557" s="28"/>
      <c r="E557" s="89"/>
      <c r="F557" s="90"/>
      <c r="G557" s="90"/>
      <c r="H557" s="90"/>
      <c r="I557" s="90"/>
      <c r="J557" s="89"/>
      <c r="K557" s="90"/>
      <c r="L557" s="90"/>
      <c r="M557" s="90"/>
      <c r="N557" s="90"/>
      <c r="O557" s="89"/>
      <c r="P557" s="90"/>
      <c r="Q557" s="89"/>
      <c r="R557" s="90"/>
      <c r="S557" s="89"/>
      <c r="T557" s="113"/>
      <c r="U557" s="113"/>
      <c r="V557" s="34"/>
      <c r="W557" s="34"/>
      <c r="X557" s="34"/>
      <c r="Y557" s="32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2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2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2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2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2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2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2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2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2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2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2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2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2"/>
    </row>
    <row r="558" spans="1:233" s="5" customFormat="1" ht="12" hidden="1" outlineLevel="3">
      <c r="A558" s="15"/>
      <c r="B558" s="5" t="s">
        <v>558</v>
      </c>
      <c r="C558" s="28"/>
      <c r="D558" s="28"/>
      <c r="E558" s="89">
        <v>0</v>
      </c>
      <c r="F558" s="90">
        <v>0.9724752475247525</v>
      </c>
      <c r="G558" s="90">
        <v>1.1185882352941177</v>
      </c>
      <c r="H558" s="90">
        <v>1.1539039039039038</v>
      </c>
      <c r="I558" s="90">
        <v>1.0910685805422649</v>
      </c>
      <c r="J558" s="89">
        <v>1.114307535641548</v>
      </c>
      <c r="K558" s="90">
        <v>1.1182931981411068</v>
      </c>
      <c r="L558" s="90">
        <v>1.1707829742511824</v>
      </c>
      <c r="M558" s="90">
        <v>1.0487578600144316</v>
      </c>
      <c r="N558" s="90">
        <v>0.5688769554050899</v>
      </c>
      <c r="O558" s="89"/>
      <c r="P558" s="90"/>
      <c r="Q558" s="89"/>
      <c r="R558" s="90"/>
      <c r="S558" s="89"/>
      <c r="T558" s="113"/>
      <c r="U558" s="113"/>
      <c r="V558" s="34"/>
      <c r="W558" s="34"/>
      <c r="X558" s="34"/>
      <c r="Y558" s="32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2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2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2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2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2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2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2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2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2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2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2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2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2"/>
    </row>
    <row r="559" spans="1:233" s="5" customFormat="1" ht="12" hidden="1" outlineLevel="3">
      <c r="A559" s="15"/>
      <c r="B559" s="5" t="s">
        <v>560</v>
      </c>
      <c r="C559" s="28"/>
      <c r="D559" s="28"/>
      <c r="E559" s="89">
        <v>0.15873015873015872</v>
      </c>
      <c r="F559" s="90">
        <v>0.31091134531928083</v>
      </c>
      <c r="G559" s="90">
        <v>0.5939736346516008</v>
      </c>
      <c r="H559" s="90">
        <v>0.4788020225593154</v>
      </c>
      <c r="I559" s="90">
        <v>0.5651553016779721</v>
      </c>
      <c r="J559" s="89">
        <v>0.24080410607356714</v>
      </c>
      <c r="K559" s="90">
        <v>0.8384450784593438</v>
      </c>
      <c r="L559" s="90">
        <v>0.8612903225806452</v>
      </c>
      <c r="M559" s="90">
        <v>0.9978909310033143</v>
      </c>
      <c r="N559" s="90">
        <v>-0.8204456094364351</v>
      </c>
      <c r="O559" s="89"/>
      <c r="P559" s="90"/>
      <c r="Q559" s="89"/>
      <c r="R559" s="90"/>
      <c r="S559" s="89"/>
      <c r="T559" s="113"/>
      <c r="U559" s="113"/>
      <c r="V559" s="34"/>
      <c r="W559" s="34"/>
      <c r="X559" s="34"/>
      <c r="Y559" s="32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2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2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2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2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2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2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2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2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2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2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2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2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2"/>
    </row>
    <row r="560" spans="1:233" s="5" customFormat="1" ht="12" hidden="1" outlineLevel="3">
      <c r="A560" s="15"/>
      <c r="B560" s="5" t="s">
        <v>561</v>
      </c>
      <c r="C560" s="28"/>
      <c r="D560" s="28"/>
      <c r="E560" s="89">
        <v>0.5379736040609137</v>
      </c>
      <c r="F560" s="90">
        <v>0.5858895186532442</v>
      </c>
      <c r="G560" s="90">
        <v>0.6287534226173428</v>
      </c>
      <c r="H560" s="90">
        <v>0.474029941949282</v>
      </c>
      <c r="I560" s="90">
        <v>0.49136733061018234</v>
      </c>
      <c r="J560" s="89">
        <v>0.7144749686236229</v>
      </c>
      <c r="K560" s="90">
        <v>0.8268438314691784</v>
      </c>
      <c r="L560" s="90">
        <v>0.7825004746134537</v>
      </c>
      <c r="M560" s="90"/>
      <c r="N560" s="90">
        <v>0.5022981547498935</v>
      </c>
      <c r="O560" s="89"/>
      <c r="P560" s="90"/>
      <c r="Q560" s="89"/>
      <c r="R560" s="90"/>
      <c r="S560" s="89"/>
      <c r="T560" s="113"/>
      <c r="U560" s="113"/>
      <c r="V560" s="34"/>
      <c r="W560" s="34"/>
      <c r="X560" s="34"/>
      <c r="Y560" s="32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2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2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2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2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2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2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2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2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2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2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2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2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2"/>
    </row>
    <row r="561" spans="1:233" s="5" customFormat="1" ht="12" hidden="1" outlineLevel="3">
      <c r="A561" s="15"/>
      <c r="B561" s="5" t="s">
        <v>573</v>
      </c>
      <c r="C561" s="28"/>
      <c r="D561" s="28"/>
      <c r="E561" s="89">
        <v>0.6064798107382012</v>
      </c>
      <c r="F561" s="90">
        <v>0.5993213766359671</v>
      </c>
      <c r="G561" s="90">
        <v>0.7395870290215001</v>
      </c>
      <c r="H561" s="90">
        <v>0.5923427891291411</v>
      </c>
      <c r="I561" s="90">
        <v>0.5786341935930257</v>
      </c>
      <c r="J561" s="89">
        <v>0.6388527882797732</v>
      </c>
      <c r="K561" s="90">
        <v>0.6839300989857021</v>
      </c>
      <c r="L561" s="90">
        <v>0.7643521244891768</v>
      </c>
      <c r="M561" s="90">
        <v>0.7564311141895266</v>
      </c>
      <c r="N561" s="90">
        <v>0.681188185997591</v>
      </c>
      <c r="O561" s="89"/>
      <c r="P561" s="90"/>
      <c r="Q561" s="89"/>
      <c r="R561" s="90"/>
      <c r="S561" s="89"/>
      <c r="T561" s="113"/>
      <c r="U561" s="113"/>
      <c r="V561" s="34"/>
      <c r="W561" s="34"/>
      <c r="X561" s="34"/>
      <c r="Y561" s="32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2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2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2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2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2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2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2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2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2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2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2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2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2"/>
    </row>
    <row r="562" spans="1:233" s="5" customFormat="1" ht="12" hidden="1" outlineLevel="3">
      <c r="A562" s="15"/>
      <c r="B562" s="5" t="s">
        <v>564</v>
      </c>
      <c r="C562" s="28"/>
      <c r="D562" s="28"/>
      <c r="E562" s="89">
        <v>0.4414217117643242</v>
      </c>
      <c r="F562" s="90">
        <v>0.14673509259514048</v>
      </c>
      <c r="G562" s="90">
        <v>0.2114304</v>
      </c>
      <c r="H562" s="90"/>
      <c r="I562" s="90"/>
      <c r="J562" s="89"/>
      <c r="K562" s="90"/>
      <c r="L562" s="90">
        <v>0.9451298701298702</v>
      </c>
      <c r="M562" s="90">
        <v>1.9821188630490956</v>
      </c>
      <c r="N562" s="90">
        <v>3.801395393290643</v>
      </c>
      <c r="O562" s="89"/>
      <c r="P562" s="90"/>
      <c r="Q562" s="89"/>
      <c r="R562" s="90"/>
      <c r="S562" s="89"/>
      <c r="T562" s="113"/>
      <c r="U562" s="113"/>
      <c r="V562" s="34"/>
      <c r="W562" s="34"/>
      <c r="X562" s="34"/>
      <c r="Y562" s="32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2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2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2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2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2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2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2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2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2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2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2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2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2"/>
    </row>
    <row r="563" spans="1:233" s="5" customFormat="1" ht="12" hidden="1" outlineLevel="3">
      <c r="A563" s="15"/>
      <c r="B563" s="5" t="s">
        <v>552</v>
      </c>
      <c r="C563" s="28"/>
      <c r="D563" s="28"/>
      <c r="E563" s="89">
        <v>0.8446377761905319</v>
      </c>
      <c r="F563" s="90">
        <v>0.8484783219594643</v>
      </c>
      <c r="G563" s="90">
        <v>0.9297112907422604</v>
      </c>
      <c r="H563" s="90">
        <v>0.8938237192653014</v>
      </c>
      <c r="I563" s="90">
        <v>0.9205405569278166</v>
      </c>
      <c r="J563" s="89">
        <v>0.9357969495220178</v>
      </c>
      <c r="K563" s="90">
        <v>0.9301475053079297</v>
      </c>
      <c r="L563" s="90">
        <v>0.8997425268479449</v>
      </c>
      <c r="M563" s="90">
        <v>0.8681073859496837</v>
      </c>
      <c r="N563" s="90">
        <v>0.572896719803039</v>
      </c>
      <c r="O563" s="89"/>
      <c r="P563" s="90"/>
      <c r="Q563" s="89"/>
      <c r="R563" s="90"/>
      <c r="S563" s="89"/>
      <c r="T563" s="113"/>
      <c r="U563" s="113"/>
      <c r="V563" s="34"/>
      <c r="W563" s="34"/>
      <c r="X563" s="34"/>
      <c r="Y563" s="32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2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2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2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2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2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2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2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2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2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2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2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2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2"/>
    </row>
    <row r="564" spans="1:233" s="5" customFormat="1" ht="12" hidden="1" outlineLevel="3">
      <c r="A564" s="15"/>
      <c r="B564" s="5" t="s">
        <v>569</v>
      </c>
      <c r="C564" s="28"/>
      <c r="D564" s="28"/>
      <c r="E564" s="89">
        <v>1.5731068052045305</v>
      </c>
      <c r="F564" s="90">
        <v>1.3317512150668287</v>
      </c>
      <c r="G564" s="90">
        <v>1.1340808591282374</v>
      </c>
      <c r="H564" s="90">
        <v>1.0090877816638955</v>
      </c>
      <c r="I564" s="90">
        <v>0.9506186663680645</v>
      </c>
      <c r="J564" s="89">
        <v>1.0542079207920791</v>
      </c>
      <c r="K564" s="90">
        <v>0.966888023814976</v>
      </c>
      <c r="L564" s="90">
        <v>0.9490598535955217</v>
      </c>
      <c r="M564" s="90">
        <v>0.7305502587850722</v>
      </c>
      <c r="N564" s="90">
        <v>0.8577221794035691</v>
      </c>
      <c r="O564" s="89"/>
      <c r="P564" s="90"/>
      <c r="Q564" s="89"/>
      <c r="R564" s="90"/>
      <c r="S564" s="89"/>
      <c r="T564" s="113"/>
      <c r="U564" s="113"/>
      <c r="V564" s="34"/>
      <c r="W564" s="34"/>
      <c r="X564" s="34"/>
      <c r="Y564" s="32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2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2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2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2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2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2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2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2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2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2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2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2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2"/>
    </row>
    <row r="565" spans="1:233" s="5" customFormat="1" ht="12" hidden="1" outlineLevel="3">
      <c r="A565" s="15"/>
      <c r="B565" s="5" t="s">
        <v>574</v>
      </c>
      <c r="C565" s="28"/>
      <c r="D565" s="28"/>
      <c r="E565" s="89">
        <v>1.172401605614602</v>
      </c>
      <c r="F565" s="90">
        <v>0.9838753440055816</v>
      </c>
      <c r="G565" s="90">
        <v>1.132783505154639</v>
      </c>
      <c r="H565" s="90">
        <v>1.1803956655731187</v>
      </c>
      <c r="I565" s="90">
        <v>1.1665619970954193</v>
      </c>
      <c r="J565" s="89">
        <v>1.2648435015672557</v>
      </c>
      <c r="K565" s="90">
        <v>1.195823506883554</v>
      </c>
      <c r="L565" s="90">
        <v>1.0790513833992095</v>
      </c>
      <c r="M565" s="90">
        <v>1.0334526863660694</v>
      </c>
      <c r="N565" s="90">
        <v>1.0450148898153664</v>
      </c>
      <c r="O565" s="89"/>
      <c r="P565" s="90"/>
      <c r="Q565" s="89"/>
      <c r="R565" s="90"/>
      <c r="S565" s="89"/>
      <c r="T565" s="113"/>
      <c r="U565" s="113"/>
      <c r="V565" s="34"/>
      <c r="W565" s="34"/>
      <c r="X565" s="34"/>
      <c r="Y565" s="32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2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2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2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2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2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2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2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2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2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2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2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2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2"/>
    </row>
    <row r="566" spans="1:233" s="5" customFormat="1" ht="12" hidden="1" outlineLevel="3">
      <c r="A566" s="15"/>
      <c r="B566" s="5" t="s">
        <v>570</v>
      </c>
      <c r="C566" s="28"/>
      <c r="D566" s="28"/>
      <c r="E566" s="89">
        <v>1.3051856340457269</v>
      </c>
      <c r="F566" s="90"/>
      <c r="G566" s="90"/>
      <c r="H566" s="90">
        <v>1.1924895911789781</v>
      </c>
      <c r="I566" s="90">
        <v>0.7988397754479626</v>
      </c>
      <c r="J566" s="89">
        <v>1.4026609342632326</v>
      </c>
      <c r="K566" s="90">
        <v>1.047080457046857</v>
      </c>
      <c r="L566" s="90">
        <v>1.2796751135519537</v>
      </c>
      <c r="M566" s="90">
        <v>0.7254750210844868</v>
      </c>
      <c r="N566" s="90">
        <v>0.9378676230212831</v>
      </c>
      <c r="O566" s="89"/>
      <c r="P566" s="90"/>
      <c r="Q566" s="89"/>
      <c r="R566" s="90"/>
      <c r="S566" s="89"/>
      <c r="T566" s="113"/>
      <c r="U566" s="113"/>
      <c r="V566" s="34"/>
      <c r="W566" s="34"/>
      <c r="X566" s="34"/>
      <c r="Y566" s="32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2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2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2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2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2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2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2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2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2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2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2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2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2"/>
    </row>
    <row r="567" spans="1:233" s="5" customFormat="1" ht="12" hidden="1" outlineLevel="2" collapsed="1">
      <c r="A567" s="19" t="s">
        <v>601</v>
      </c>
      <c r="B567" s="20"/>
      <c r="C567" s="22"/>
      <c r="D567" s="22"/>
      <c r="E567" s="46"/>
      <c r="F567" s="47"/>
      <c r="G567" s="47"/>
      <c r="H567" s="47"/>
      <c r="I567" s="47"/>
      <c r="J567" s="46"/>
      <c r="K567" s="47"/>
      <c r="L567" s="47"/>
      <c r="M567" s="47"/>
      <c r="N567" s="47"/>
      <c r="O567" s="46"/>
      <c r="P567" s="47"/>
      <c r="Q567" s="46"/>
      <c r="R567" s="47"/>
      <c r="S567" s="46"/>
      <c r="T567" s="79"/>
      <c r="U567" s="79"/>
      <c r="V567" s="34"/>
      <c r="W567" s="34"/>
      <c r="X567" s="34"/>
      <c r="Y567" s="32"/>
      <c r="AB567" s="67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2"/>
      <c r="AR567" s="67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2"/>
      <c r="BH567" s="67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2"/>
      <c r="BX567" s="67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2"/>
      <c r="CN567" s="67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2"/>
      <c r="DD567" s="67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2"/>
      <c r="DT567" s="67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2"/>
      <c r="EJ567" s="67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2"/>
      <c r="EZ567" s="67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2"/>
      <c r="FP567" s="67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2"/>
      <c r="GF567" s="67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2"/>
      <c r="GV567" s="67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2"/>
      <c r="HL567" s="67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2"/>
    </row>
    <row r="568" spans="1:233" s="5" customFormat="1" ht="12" hidden="1" outlineLevel="3">
      <c r="A568" s="74"/>
      <c r="B568" s="5" t="s">
        <v>622</v>
      </c>
      <c r="C568" s="28"/>
      <c r="D568" s="28"/>
      <c r="E568" s="13"/>
      <c r="F568" s="6"/>
      <c r="G568" s="6"/>
      <c r="H568" s="6"/>
      <c r="I568" s="6"/>
      <c r="J568" s="13"/>
      <c r="K568" s="6"/>
      <c r="L568" s="6"/>
      <c r="M568" s="6"/>
      <c r="N568" s="6"/>
      <c r="O568" s="13"/>
      <c r="P568" s="6"/>
      <c r="Q568" s="13"/>
      <c r="R568" s="6"/>
      <c r="S568" s="13"/>
      <c r="T568" s="104"/>
      <c r="U568" s="104"/>
      <c r="V568" s="34"/>
      <c r="W568" s="34"/>
      <c r="X568" s="34"/>
      <c r="Y568" s="32"/>
      <c r="AB568" s="67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2"/>
      <c r="AR568" s="67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2"/>
      <c r="BH568" s="67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2"/>
      <c r="BX568" s="67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2"/>
      <c r="CN568" s="67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2"/>
      <c r="DD568" s="67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2"/>
      <c r="DT568" s="67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2"/>
      <c r="EJ568" s="67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2"/>
      <c r="EZ568" s="67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2"/>
      <c r="FP568" s="67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2"/>
      <c r="GF568" s="67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2"/>
      <c r="GV568" s="67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2"/>
      <c r="HL568" s="67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2"/>
    </row>
    <row r="569" spans="1:233" s="5" customFormat="1" ht="12" hidden="1" outlineLevel="3">
      <c r="A569" s="15"/>
      <c r="B569" s="5" t="s">
        <v>546</v>
      </c>
      <c r="C569" s="28"/>
      <c r="D569" s="28"/>
      <c r="E569" s="89"/>
      <c r="F569" s="90"/>
      <c r="G569" s="90"/>
      <c r="H569" s="90"/>
      <c r="I569" s="90"/>
      <c r="J569" s="89"/>
      <c r="K569" s="90"/>
      <c r="L569" s="90"/>
      <c r="M569" s="90"/>
      <c r="N569" s="90">
        <v>0</v>
      </c>
      <c r="O569" s="89"/>
      <c r="P569" s="90"/>
      <c r="Q569" s="89"/>
      <c r="R569" s="90"/>
      <c r="S569" s="89"/>
      <c r="T569" s="113"/>
      <c r="U569" s="113"/>
      <c r="V569" s="34"/>
      <c r="W569" s="34"/>
      <c r="X569" s="34"/>
      <c r="Y569" s="32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2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2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2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2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2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2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2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2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2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2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2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2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2"/>
    </row>
    <row r="570" spans="1:233" s="5" customFormat="1" ht="12" hidden="1" outlineLevel="3">
      <c r="A570" s="15"/>
      <c r="B570" s="5" t="s">
        <v>576</v>
      </c>
      <c r="C570" s="28"/>
      <c r="D570" s="28"/>
      <c r="E570" s="89"/>
      <c r="F570" s="90"/>
      <c r="G570" s="90"/>
      <c r="H570" s="90"/>
      <c r="I570" s="90"/>
      <c r="J570" s="89"/>
      <c r="K570" s="90"/>
      <c r="L570" s="90"/>
      <c r="M570" s="90"/>
      <c r="N570" s="90">
        <v>0</v>
      </c>
      <c r="O570" s="89"/>
      <c r="P570" s="90"/>
      <c r="Q570" s="89"/>
      <c r="R570" s="90"/>
      <c r="S570" s="89"/>
      <c r="T570" s="113"/>
      <c r="U570" s="113"/>
      <c r="V570" s="34"/>
      <c r="W570" s="34"/>
      <c r="X570" s="34"/>
      <c r="Y570" s="32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2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2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2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2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2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2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2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2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2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2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2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2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2"/>
    </row>
    <row r="571" spans="1:233" s="5" customFormat="1" ht="12" hidden="1" outlineLevel="3">
      <c r="A571" s="15"/>
      <c r="B571" s="5" t="s">
        <v>547</v>
      </c>
      <c r="C571" s="28"/>
      <c r="D571" s="28"/>
      <c r="E571" s="89">
        <v>4.544754155124654</v>
      </c>
      <c r="F571" s="90">
        <v>0.1686075528198303</v>
      </c>
      <c r="G571" s="90">
        <v>-5.876223555415219</v>
      </c>
      <c r="H571" s="90">
        <v>2.252504275592475</v>
      </c>
      <c r="I571" s="90">
        <v>0.34049550537162904</v>
      </c>
      <c r="J571" s="89">
        <v>2.2131663497475573</v>
      </c>
      <c r="K571" s="90">
        <v>1.1138742730545554</v>
      </c>
      <c r="L571" s="90">
        <v>0.5725295664299933</v>
      </c>
      <c r="M571" s="90">
        <v>0.7070314308197936</v>
      </c>
      <c r="N571" s="90">
        <v>0.4590410226375697</v>
      </c>
      <c r="O571" s="89"/>
      <c r="P571" s="90"/>
      <c r="Q571" s="89"/>
      <c r="R571" s="90"/>
      <c r="S571" s="89"/>
      <c r="T571" s="113"/>
      <c r="U571" s="113"/>
      <c r="V571" s="34"/>
      <c r="W571" s="34"/>
      <c r="X571" s="34"/>
      <c r="Y571" s="32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2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2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2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2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2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2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2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2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2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2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2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2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2"/>
    </row>
    <row r="572" spans="1:233" s="5" customFormat="1" ht="12" hidden="1" outlineLevel="3">
      <c r="A572" s="15"/>
      <c r="B572" s="5" t="s">
        <v>549</v>
      </c>
      <c r="C572" s="28"/>
      <c r="D572" s="28"/>
      <c r="E572" s="89"/>
      <c r="F572" s="90"/>
      <c r="G572" s="90"/>
      <c r="H572" s="90"/>
      <c r="I572" s="90"/>
      <c r="J572" s="89"/>
      <c r="K572" s="90">
        <v>0.36</v>
      </c>
      <c r="L572" s="90">
        <v>1.9389416553595658</v>
      </c>
      <c r="M572" s="90">
        <v>24.498076923076923</v>
      </c>
      <c r="N572" s="90">
        <v>0.375</v>
      </c>
      <c r="O572" s="89"/>
      <c r="P572" s="90"/>
      <c r="Q572" s="89"/>
      <c r="R572" s="90"/>
      <c r="S572" s="89"/>
      <c r="T572" s="113"/>
      <c r="U572" s="113"/>
      <c r="V572" s="34"/>
      <c r="W572" s="34"/>
      <c r="X572" s="34"/>
      <c r="Y572" s="32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2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2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2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2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2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2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2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2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2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2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2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2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2"/>
    </row>
    <row r="573" spans="1:233" s="5" customFormat="1" ht="12" hidden="1" outlineLevel="3">
      <c r="A573" s="15"/>
      <c r="B573" s="5" t="s">
        <v>579</v>
      </c>
      <c r="C573" s="28"/>
      <c r="D573" s="28"/>
      <c r="E573" s="89"/>
      <c r="F573" s="90"/>
      <c r="G573" s="90"/>
      <c r="H573" s="90"/>
      <c r="I573" s="90"/>
      <c r="J573" s="89"/>
      <c r="K573" s="90"/>
      <c r="L573" s="90"/>
      <c r="M573" s="90"/>
      <c r="N573" s="90"/>
      <c r="O573" s="89"/>
      <c r="P573" s="90"/>
      <c r="Q573" s="89"/>
      <c r="R573" s="90"/>
      <c r="S573" s="89"/>
      <c r="T573" s="113"/>
      <c r="U573" s="113"/>
      <c r="V573" s="34"/>
      <c r="W573" s="34"/>
      <c r="X573" s="34"/>
      <c r="Y573" s="32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2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2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2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2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2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2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2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2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2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2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2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2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2"/>
    </row>
    <row r="574" spans="1:233" s="5" customFormat="1" ht="12" hidden="1" outlineLevel="3">
      <c r="A574" s="15"/>
      <c r="B574" s="5" t="s">
        <v>559</v>
      </c>
      <c r="C574" s="28"/>
      <c r="D574" s="28"/>
      <c r="E574" s="89">
        <v>1.4955026702895156</v>
      </c>
      <c r="F574" s="90"/>
      <c r="G574" s="90"/>
      <c r="H574" s="90"/>
      <c r="I574" s="90"/>
      <c r="J574" s="89"/>
      <c r="K574" s="90"/>
      <c r="L574" s="90"/>
      <c r="M574" s="90"/>
      <c r="N574" s="90"/>
      <c r="O574" s="89"/>
      <c r="P574" s="90"/>
      <c r="Q574" s="89"/>
      <c r="R574" s="90"/>
      <c r="S574" s="89"/>
      <c r="T574" s="113"/>
      <c r="U574" s="113"/>
      <c r="V574" s="34"/>
      <c r="W574" s="34"/>
      <c r="X574" s="34"/>
      <c r="Y574" s="32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2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2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2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2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2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2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2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2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2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2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2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2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2"/>
    </row>
    <row r="575" spans="1:233" s="5" customFormat="1" ht="12" hidden="1" outlineLevel="3">
      <c r="A575" s="15"/>
      <c r="B575" s="5" t="s">
        <v>620</v>
      </c>
      <c r="C575" s="28"/>
      <c r="D575" s="28"/>
      <c r="E575" s="89"/>
      <c r="F575" s="90"/>
      <c r="G575" s="90"/>
      <c r="H575" s="90"/>
      <c r="I575" s="90"/>
      <c r="J575" s="89"/>
      <c r="K575" s="90"/>
      <c r="L575" s="90"/>
      <c r="M575" s="90"/>
      <c r="N575" s="90"/>
      <c r="O575" s="89"/>
      <c r="P575" s="90"/>
      <c r="Q575" s="89"/>
      <c r="R575" s="90"/>
      <c r="S575" s="89"/>
      <c r="T575" s="113"/>
      <c r="U575" s="113"/>
      <c r="V575" s="34"/>
      <c r="W575" s="34"/>
      <c r="X575" s="34"/>
      <c r="Y575" s="32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2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2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2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2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2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2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2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2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2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2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2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2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2"/>
    </row>
    <row r="576" spans="1:233" s="5" customFormat="1" ht="12" hidden="1" outlineLevel="3">
      <c r="A576" s="15"/>
      <c r="B576" s="5" t="s">
        <v>556</v>
      </c>
      <c r="C576" s="28"/>
      <c r="D576" s="28"/>
      <c r="E576" s="89">
        <v>0.8348319111162018</v>
      </c>
      <c r="F576" s="90">
        <v>0.8082332576003463</v>
      </c>
      <c r="G576" s="90">
        <v>0.8990761478163494</v>
      </c>
      <c r="H576" s="90">
        <v>0.7833346908853954</v>
      </c>
      <c r="I576" s="90">
        <v>0.8282559323361266</v>
      </c>
      <c r="J576" s="89">
        <v>0.8736913204998311</v>
      </c>
      <c r="K576" s="90">
        <v>0.3645464809936018</v>
      </c>
      <c r="L576" s="90">
        <v>0.8775333781577178</v>
      </c>
      <c r="M576" s="90">
        <v>0.7552083333333334</v>
      </c>
      <c r="N576" s="90">
        <v>0.6678018575851393</v>
      </c>
      <c r="O576" s="89"/>
      <c r="P576" s="90"/>
      <c r="Q576" s="89"/>
      <c r="R576" s="90"/>
      <c r="S576" s="89"/>
      <c r="T576" s="113"/>
      <c r="U576" s="113"/>
      <c r="V576" s="34"/>
      <c r="W576" s="34"/>
      <c r="X576" s="34"/>
      <c r="Y576" s="32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2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2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2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2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2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2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2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2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2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2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2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2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2"/>
    </row>
    <row r="577" spans="1:233" s="5" customFormat="1" ht="12" hidden="1" outlineLevel="3">
      <c r="A577" s="15"/>
      <c r="B577" s="5" t="s">
        <v>557</v>
      </c>
      <c r="C577" s="28"/>
      <c r="D577" s="28"/>
      <c r="E577" s="89"/>
      <c r="F577" s="90"/>
      <c r="G577" s="90"/>
      <c r="H577" s="90"/>
      <c r="I577" s="90"/>
      <c r="J577" s="89"/>
      <c r="K577" s="90"/>
      <c r="L577" s="90"/>
      <c r="M577" s="90">
        <v>0.06787989080982712</v>
      </c>
      <c r="N577" s="90">
        <v>0.20645130322085153</v>
      </c>
      <c r="O577" s="89"/>
      <c r="P577" s="90"/>
      <c r="Q577" s="89"/>
      <c r="R577" s="90"/>
      <c r="S577" s="89"/>
      <c r="T577" s="113"/>
      <c r="U577" s="113"/>
      <c r="V577" s="34"/>
      <c r="W577" s="34"/>
      <c r="X577" s="34"/>
      <c r="Y577" s="32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2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2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2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2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2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2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2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2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2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2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2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2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2"/>
    </row>
    <row r="578" spans="1:233" s="5" customFormat="1" ht="12" hidden="1" outlineLevel="3">
      <c r="A578" s="15"/>
      <c r="B578" s="5" t="s">
        <v>575</v>
      </c>
      <c r="C578" s="28"/>
      <c r="D578" s="28"/>
      <c r="E578" s="89"/>
      <c r="F578" s="90"/>
      <c r="G578" s="90"/>
      <c r="H578" s="90"/>
      <c r="I578" s="90"/>
      <c r="J578" s="89"/>
      <c r="K578" s="90"/>
      <c r="L578" s="90"/>
      <c r="M578" s="90"/>
      <c r="N578" s="90">
        <v>0</v>
      </c>
      <c r="O578" s="89"/>
      <c r="P578" s="90"/>
      <c r="Q578" s="89"/>
      <c r="R578" s="90"/>
      <c r="S578" s="89"/>
      <c r="T578" s="113"/>
      <c r="U578" s="113"/>
      <c r="V578" s="34"/>
      <c r="W578" s="34"/>
      <c r="X578" s="34"/>
      <c r="Y578" s="32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2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2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2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2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2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2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2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2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2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2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2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2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2"/>
    </row>
    <row r="579" spans="1:233" s="5" customFormat="1" ht="12" hidden="1" outlineLevel="3">
      <c r="A579" s="15"/>
      <c r="B579" s="5" t="s">
        <v>563</v>
      </c>
      <c r="C579" s="28"/>
      <c r="D579" s="28"/>
      <c r="E579" s="89"/>
      <c r="F579" s="90"/>
      <c r="G579" s="90"/>
      <c r="H579" s="90"/>
      <c r="I579" s="90"/>
      <c r="J579" s="89"/>
      <c r="K579" s="90"/>
      <c r="L579" s="90"/>
      <c r="M579" s="90"/>
      <c r="N579" s="90"/>
      <c r="O579" s="89"/>
      <c r="P579" s="90"/>
      <c r="Q579" s="89"/>
      <c r="R579" s="90"/>
      <c r="S579" s="89"/>
      <c r="T579" s="113"/>
      <c r="U579" s="113"/>
      <c r="V579" s="34"/>
      <c r="W579" s="34"/>
      <c r="X579" s="34"/>
      <c r="Y579" s="32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2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2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2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2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2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2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2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2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2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2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2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2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2"/>
    </row>
    <row r="580" spans="1:233" s="5" customFormat="1" ht="12" hidden="1" outlineLevel="3">
      <c r="A580" s="15"/>
      <c r="B580" s="5" t="s">
        <v>565</v>
      </c>
      <c r="C580" s="28"/>
      <c r="D580" s="28"/>
      <c r="E580" s="89"/>
      <c r="F580" s="90"/>
      <c r="G580" s="90"/>
      <c r="H580" s="90"/>
      <c r="I580" s="90"/>
      <c r="J580" s="89"/>
      <c r="K580" s="90"/>
      <c r="L580" s="90"/>
      <c r="M580" s="90"/>
      <c r="N580" s="90">
        <v>0</v>
      </c>
      <c r="O580" s="89"/>
      <c r="P580" s="90"/>
      <c r="Q580" s="89"/>
      <c r="R580" s="90"/>
      <c r="S580" s="89"/>
      <c r="T580" s="113"/>
      <c r="U580" s="113"/>
      <c r="V580" s="34"/>
      <c r="W580" s="34"/>
      <c r="X580" s="34"/>
      <c r="Y580" s="32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2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2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2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2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2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2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2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2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2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2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2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2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2"/>
    </row>
    <row r="581" spans="1:233" s="5" customFormat="1" ht="12" hidden="1" outlineLevel="3">
      <c r="A581" s="15"/>
      <c r="B581" s="5" t="s">
        <v>619</v>
      </c>
      <c r="C581" s="28"/>
      <c r="D581" s="28"/>
      <c r="E581" s="89"/>
      <c r="F581" s="90"/>
      <c r="G581" s="90"/>
      <c r="H581" s="90"/>
      <c r="I581" s="90"/>
      <c r="J581" s="89"/>
      <c r="K581" s="90"/>
      <c r="L581" s="90"/>
      <c r="M581" s="90"/>
      <c r="N581" s="90"/>
      <c r="O581" s="89"/>
      <c r="P581" s="90"/>
      <c r="Q581" s="89"/>
      <c r="R581" s="90"/>
      <c r="S581" s="89"/>
      <c r="T581" s="113"/>
      <c r="U581" s="113"/>
      <c r="V581" s="34"/>
      <c r="W581" s="34"/>
      <c r="X581" s="34"/>
      <c r="Y581" s="32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2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2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2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2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2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2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2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2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2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2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2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2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2"/>
    </row>
    <row r="582" spans="1:233" s="5" customFormat="1" ht="12" hidden="1" outlineLevel="3">
      <c r="A582" s="15"/>
      <c r="B582" s="5" t="s">
        <v>567</v>
      </c>
      <c r="C582" s="28"/>
      <c r="D582" s="28"/>
      <c r="E582" s="89"/>
      <c r="F582" s="90"/>
      <c r="G582" s="90"/>
      <c r="H582" s="90">
        <v>3.9159192825112106</v>
      </c>
      <c r="I582" s="90"/>
      <c r="J582" s="89">
        <v>1.0796236805874255</v>
      </c>
      <c r="K582" s="90">
        <v>1.7258245456585146</v>
      </c>
      <c r="L582" s="90">
        <v>1.3927455508762396</v>
      </c>
      <c r="M582" s="90">
        <v>1.0766702203269367</v>
      </c>
      <c r="N582" s="90">
        <v>0.8364769947123353</v>
      </c>
      <c r="O582" s="89"/>
      <c r="P582" s="90"/>
      <c r="Q582" s="89"/>
      <c r="R582" s="90"/>
      <c r="S582" s="89"/>
      <c r="T582" s="113"/>
      <c r="U582" s="113"/>
      <c r="V582" s="34"/>
      <c r="W582" s="34"/>
      <c r="X582" s="34"/>
      <c r="Y582" s="32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2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2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2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2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2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2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2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2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2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2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2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2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2"/>
    </row>
    <row r="583" spans="1:233" s="5" customFormat="1" ht="12" hidden="1" outlineLevel="3">
      <c r="A583" s="15"/>
      <c r="B583" s="5" t="s">
        <v>566</v>
      </c>
      <c r="C583" s="28"/>
      <c r="D583" s="28"/>
      <c r="E583" s="89">
        <v>0.7939290294997863</v>
      </c>
      <c r="F583" s="90">
        <v>1.103763987792472</v>
      </c>
      <c r="G583" s="90">
        <v>2.212512413108242</v>
      </c>
      <c r="H583" s="90">
        <v>2.790714285714286</v>
      </c>
      <c r="I583" s="90">
        <v>2.0086430423509074</v>
      </c>
      <c r="J583" s="89">
        <v>1.2772191400832178</v>
      </c>
      <c r="K583" s="90">
        <v>1.1099871776606354</v>
      </c>
      <c r="L583" s="90"/>
      <c r="M583" s="90">
        <v>0.16403385687774408</v>
      </c>
      <c r="N583" s="90">
        <v>0.9178869577117832</v>
      </c>
      <c r="O583" s="89"/>
      <c r="P583" s="90"/>
      <c r="Q583" s="89"/>
      <c r="R583" s="90"/>
      <c r="S583" s="89"/>
      <c r="T583" s="113"/>
      <c r="U583" s="113"/>
      <c r="V583" s="34"/>
      <c r="W583" s="34"/>
      <c r="X583" s="34"/>
      <c r="Y583" s="32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2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2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2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2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2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2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2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2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2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2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2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2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2"/>
    </row>
    <row r="584" spans="1:233" s="5" customFormat="1" ht="12" hidden="1" outlineLevel="2" collapsed="1">
      <c r="A584" s="19" t="s">
        <v>602</v>
      </c>
      <c r="B584" s="20"/>
      <c r="C584" s="22"/>
      <c r="D584" s="22"/>
      <c r="E584" s="46"/>
      <c r="F584" s="47"/>
      <c r="G584" s="47"/>
      <c r="H584" s="47"/>
      <c r="I584" s="47"/>
      <c r="J584" s="46"/>
      <c r="K584" s="47"/>
      <c r="L584" s="47"/>
      <c r="M584" s="47"/>
      <c r="N584" s="47"/>
      <c r="O584" s="46"/>
      <c r="P584" s="47"/>
      <c r="Q584" s="46"/>
      <c r="R584" s="47"/>
      <c r="S584" s="46"/>
      <c r="T584" s="79"/>
      <c r="U584" s="79"/>
      <c r="V584" s="34"/>
      <c r="W584" s="34"/>
      <c r="X584" s="34"/>
      <c r="Y584" s="32"/>
      <c r="AB584" s="67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2"/>
      <c r="AR584" s="67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2"/>
      <c r="BH584" s="67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2"/>
      <c r="BX584" s="67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2"/>
      <c r="CN584" s="67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2"/>
      <c r="DD584" s="67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2"/>
      <c r="DT584" s="67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2"/>
      <c r="EJ584" s="67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2"/>
      <c r="EZ584" s="67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2"/>
      <c r="FP584" s="67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2"/>
      <c r="GF584" s="67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2"/>
      <c r="GV584" s="67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2"/>
      <c r="HL584" s="67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2"/>
    </row>
    <row r="585" spans="1:233" s="5" customFormat="1" ht="12" hidden="1" outlineLevel="3">
      <c r="A585" s="73"/>
      <c r="B585" s="17" t="s">
        <v>577</v>
      </c>
      <c r="C585" s="29"/>
      <c r="D585" s="29"/>
      <c r="E585" s="14"/>
      <c r="F585" s="18"/>
      <c r="G585" s="18"/>
      <c r="H585" s="18"/>
      <c r="I585" s="18"/>
      <c r="J585" s="14"/>
      <c r="K585" s="18"/>
      <c r="L585" s="18"/>
      <c r="M585" s="18"/>
      <c r="N585" s="18"/>
      <c r="O585" s="14"/>
      <c r="P585" s="18"/>
      <c r="Q585" s="14"/>
      <c r="R585" s="18"/>
      <c r="S585" s="14"/>
      <c r="T585" s="106"/>
      <c r="U585" s="106"/>
      <c r="V585" s="34"/>
      <c r="W585" s="34"/>
      <c r="X585" s="34"/>
      <c r="Y585" s="32"/>
      <c r="AB585" s="67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2"/>
      <c r="AR585" s="67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2"/>
      <c r="BH585" s="67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2"/>
      <c r="BX585" s="67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2"/>
      <c r="CN585" s="67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2"/>
      <c r="DD585" s="67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2"/>
      <c r="DT585" s="67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2"/>
      <c r="EJ585" s="67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2"/>
      <c r="EZ585" s="67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2"/>
      <c r="FP585" s="67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2"/>
      <c r="GF585" s="67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2"/>
      <c r="GV585" s="67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2"/>
      <c r="HL585" s="67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2"/>
    </row>
    <row r="586" spans="1:21" ht="12" hidden="1" outlineLevel="1" collapsed="1">
      <c r="A586" s="19" t="s">
        <v>532</v>
      </c>
      <c r="B586" s="20"/>
      <c r="C586" s="22"/>
      <c r="D586" s="22"/>
      <c r="E586" s="22"/>
      <c r="F586" s="20"/>
      <c r="G586" s="20"/>
      <c r="H586" s="20"/>
      <c r="I586" s="20"/>
      <c r="J586" s="22"/>
      <c r="K586" s="20"/>
      <c r="L586" s="20"/>
      <c r="M586" s="20"/>
      <c r="N586" s="20"/>
      <c r="O586" s="22"/>
      <c r="P586" s="20"/>
      <c r="Q586" s="22"/>
      <c r="R586" s="20"/>
      <c r="S586" s="22"/>
      <c r="T586" s="21"/>
      <c r="U586" s="21"/>
    </row>
    <row r="587" spans="1:221" s="5" customFormat="1" ht="12" hidden="1" outlineLevel="2" collapsed="1">
      <c r="A587" s="19" t="s">
        <v>585</v>
      </c>
      <c r="B587" s="20"/>
      <c r="C587" s="22"/>
      <c r="D587" s="22"/>
      <c r="E587" s="22"/>
      <c r="F587" s="20"/>
      <c r="G587" s="20"/>
      <c r="H587" s="20"/>
      <c r="I587" s="20"/>
      <c r="J587" s="22"/>
      <c r="K587" s="20"/>
      <c r="L587" s="20"/>
      <c r="M587" s="20"/>
      <c r="N587" s="20"/>
      <c r="O587" s="22"/>
      <c r="P587" s="20"/>
      <c r="Q587" s="22"/>
      <c r="R587" s="20"/>
      <c r="S587" s="22"/>
      <c r="T587" s="21"/>
      <c r="U587" s="21"/>
      <c r="AB587" s="67"/>
      <c r="AC587" s="67"/>
      <c r="AR587" s="67"/>
      <c r="AS587" s="67"/>
      <c r="BH587" s="67"/>
      <c r="BI587" s="67"/>
      <c r="BX587" s="67"/>
      <c r="BY587" s="67"/>
      <c r="CN587" s="67"/>
      <c r="CO587" s="67"/>
      <c r="DD587" s="67"/>
      <c r="DE587" s="67"/>
      <c r="DT587" s="67"/>
      <c r="DU587" s="67"/>
      <c r="EJ587" s="67"/>
      <c r="EK587" s="67"/>
      <c r="EZ587" s="67"/>
      <c r="FA587" s="67"/>
      <c r="FP587" s="67"/>
      <c r="FQ587" s="67"/>
      <c r="GF587" s="67"/>
      <c r="GG587" s="67"/>
      <c r="GV587" s="67"/>
      <c r="GW587" s="67"/>
      <c r="HL587" s="67"/>
      <c r="HM587" s="67"/>
    </row>
    <row r="588" spans="1:233" s="5" customFormat="1" ht="12" hidden="1" outlineLevel="3">
      <c r="A588" s="23"/>
      <c r="B588" s="24" t="s">
        <v>562</v>
      </c>
      <c r="C588" s="27"/>
      <c r="D588" s="27"/>
      <c r="E588" s="97">
        <f aca="true" t="shared" si="250" ref="E588:R588">E504/E6*1000</f>
        <v>4.573375325192392</v>
      </c>
      <c r="F588" s="98">
        <f t="shared" si="250"/>
        <v>6.36658070008201</v>
      </c>
      <c r="G588" s="98">
        <f t="shared" si="250"/>
        <v>6.511079363662068</v>
      </c>
      <c r="H588" s="98">
        <f t="shared" si="250"/>
        <v>6.438918787058165</v>
      </c>
      <c r="I588" s="98">
        <f t="shared" si="250"/>
        <v>7.593422865229455</v>
      </c>
      <c r="J588" s="97">
        <f t="shared" si="250"/>
        <v>6.967259938261451</v>
      </c>
      <c r="K588" s="98">
        <f t="shared" si="250"/>
        <v>4.101984202654181</v>
      </c>
      <c r="L588" s="98">
        <f t="shared" si="250"/>
        <v>5.36195651229074</v>
      </c>
      <c r="M588" s="98">
        <f t="shared" si="250"/>
        <v>4.746356114111618</v>
      </c>
      <c r="N588" s="98">
        <f t="shared" si="250"/>
        <v>2.3860418466929816</v>
      </c>
      <c r="O588" s="97">
        <f t="shared" si="250"/>
        <v>4.204630526226555</v>
      </c>
      <c r="P588" s="98">
        <f t="shared" si="250"/>
        <v>5.524703447730983</v>
      </c>
      <c r="Q588" s="97">
        <f t="shared" si="250"/>
        <v>7.00572696325374</v>
      </c>
      <c r="R588" s="98">
        <f t="shared" si="250"/>
        <v>7.938844230737375</v>
      </c>
      <c r="S588" s="97"/>
      <c r="T588" s="127"/>
      <c r="U588" s="127"/>
      <c r="V588" s="34"/>
      <c r="W588" s="34"/>
      <c r="X588" s="34"/>
      <c r="Y588" s="77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77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77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77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77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77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77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77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77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77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77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77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77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77"/>
    </row>
    <row r="589" spans="1:233" s="5" customFormat="1" ht="12" hidden="1" outlineLevel="3">
      <c r="A589" s="15"/>
      <c r="B589" s="5" t="s">
        <v>545</v>
      </c>
      <c r="C589" s="28"/>
      <c r="D589" s="28"/>
      <c r="E589" s="30">
        <f aca="true" t="shared" si="251" ref="E589:R589">E505/E7*1000</f>
        <v>2.5934934615739587</v>
      </c>
      <c r="F589" s="32">
        <f t="shared" si="251"/>
        <v>4.59973650093429</v>
      </c>
      <c r="G589" s="32">
        <f t="shared" si="251"/>
        <v>4.82651089141563</v>
      </c>
      <c r="H589" s="32">
        <f t="shared" si="251"/>
        <v>4.240987021434467</v>
      </c>
      <c r="I589" s="32">
        <f t="shared" si="251"/>
        <v>4.360058139238494</v>
      </c>
      <c r="J589" s="30">
        <f t="shared" si="251"/>
        <v>5.851413556309241</v>
      </c>
      <c r="K589" s="32">
        <f t="shared" si="251"/>
        <v>6.045637005676323</v>
      </c>
      <c r="L589" s="32">
        <f t="shared" si="251"/>
        <v>7.118877411135908</v>
      </c>
      <c r="M589" s="32">
        <f t="shared" si="251"/>
        <v>7.060836800612289</v>
      </c>
      <c r="N589" s="32">
        <f t="shared" si="251"/>
        <v>7.119448567294207</v>
      </c>
      <c r="O589" s="30">
        <f t="shared" si="251"/>
        <v>13.321149954727463</v>
      </c>
      <c r="P589" s="32">
        <f t="shared" si="251"/>
        <v>8.433649420405269</v>
      </c>
      <c r="Q589" s="30">
        <f t="shared" si="251"/>
        <v>6.093818303086567</v>
      </c>
      <c r="R589" s="32">
        <f t="shared" si="251"/>
        <v>4.060872047320636</v>
      </c>
      <c r="S589" s="30"/>
      <c r="T589" s="121"/>
      <c r="U589" s="121"/>
      <c r="V589" s="34"/>
      <c r="W589" s="34"/>
      <c r="X589" s="34"/>
      <c r="Y589" s="32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2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2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2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2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2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2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2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2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2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2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2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2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2"/>
    </row>
    <row r="590" spans="1:233" s="5" customFormat="1" ht="12" hidden="1" outlineLevel="3">
      <c r="A590" s="15"/>
      <c r="B590" s="5" t="s">
        <v>555</v>
      </c>
      <c r="C590" s="28"/>
      <c r="D590" s="28"/>
      <c r="E590" s="30">
        <f aca="true" t="shared" si="252" ref="E590:R590">E506/E8*1000</f>
        <v>5.931959154058598</v>
      </c>
      <c r="F590" s="32">
        <f t="shared" si="252"/>
        <v>6.451159703476028</v>
      </c>
      <c r="G590" s="32">
        <f t="shared" si="252"/>
        <v>9.249665858301242</v>
      </c>
      <c r="H590" s="32">
        <f t="shared" si="252"/>
        <v>15.727056494070368</v>
      </c>
      <c r="I590" s="32">
        <f t="shared" si="252"/>
        <v>26.197788235229687</v>
      </c>
      <c r="J590" s="30">
        <f t="shared" si="252"/>
        <v>21.42623552574499</v>
      </c>
      <c r="K590" s="32">
        <f t="shared" si="252"/>
        <v>14.113781846365018</v>
      </c>
      <c r="L590" s="32">
        <f t="shared" si="252"/>
        <v>12.816495523216092</v>
      </c>
      <c r="M590" s="32">
        <f t="shared" si="252"/>
        <v>3.5627903794523794</v>
      </c>
      <c r="N590" s="32">
        <f t="shared" si="252"/>
        <v>8.458039215686275</v>
      </c>
      <c r="O590" s="30">
        <f t="shared" si="252"/>
        <v>52.79730858734454</v>
      </c>
      <c r="P590" s="32">
        <f t="shared" si="252"/>
        <v>8.48794495515486</v>
      </c>
      <c r="Q590" s="30">
        <f t="shared" si="252"/>
        <v>-0.04292288613486371</v>
      </c>
      <c r="R590" s="32">
        <f t="shared" si="252"/>
        <v>-10.57885752958269</v>
      </c>
      <c r="S590" s="30"/>
      <c r="T590" s="121"/>
      <c r="U590" s="121"/>
      <c r="V590" s="34"/>
      <c r="W590" s="34"/>
      <c r="X590" s="34"/>
      <c r="Y590" s="32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2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2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2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2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2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2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2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2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2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2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2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2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2"/>
    </row>
    <row r="591" spans="1:233" s="5" customFormat="1" ht="12" hidden="1" outlineLevel="3">
      <c r="A591" s="15"/>
      <c r="B591" s="5" t="s">
        <v>548</v>
      </c>
      <c r="C591" s="28"/>
      <c r="D591" s="28"/>
      <c r="E591" s="30">
        <f aca="true" t="shared" si="253" ref="E591:R591">E507/E9*1000</f>
        <v>3.3921073466891305</v>
      </c>
      <c r="F591" s="32">
        <f t="shared" si="253"/>
        <v>3.739055397318334</v>
      </c>
      <c r="G591" s="32">
        <f t="shared" si="253"/>
        <v>2.9794979988279464</v>
      </c>
      <c r="H591" s="32">
        <f t="shared" si="253"/>
        <v>2.2977586914997974</v>
      </c>
      <c r="I591" s="32">
        <f t="shared" si="253"/>
        <v>2.106290897503353</v>
      </c>
      <c r="J591" s="30">
        <f t="shared" si="253"/>
        <v>2.3365466085055546</v>
      </c>
      <c r="K591" s="32">
        <f t="shared" si="253"/>
        <v>2.949078012381116</v>
      </c>
      <c r="L591" s="32">
        <f t="shared" si="253"/>
        <v>4.406394320337267</v>
      </c>
      <c r="M591" s="32">
        <f t="shared" si="253"/>
        <v>5.041280793952874</v>
      </c>
      <c r="N591" s="32">
        <f t="shared" si="253"/>
        <v>3.01481406620507</v>
      </c>
      <c r="O591" s="30">
        <f t="shared" si="253"/>
        <v>3.6376138020262054</v>
      </c>
      <c r="P591" s="32">
        <f t="shared" si="253"/>
        <v>3.0703366598161215</v>
      </c>
      <c r="Q591" s="30">
        <f t="shared" si="253"/>
        <v>3.485878366803356</v>
      </c>
      <c r="R591" s="32">
        <f t="shared" si="253"/>
        <v>4.355456046698086</v>
      </c>
      <c r="S591" s="30"/>
      <c r="T591" s="121"/>
      <c r="U591" s="121"/>
      <c r="V591" s="34"/>
      <c r="W591" s="34"/>
      <c r="X591" s="34"/>
      <c r="Y591" s="32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2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2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2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2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2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2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2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2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2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2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2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2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2"/>
    </row>
    <row r="592" spans="1:233" s="5" customFormat="1" ht="12" hidden="1" outlineLevel="3">
      <c r="A592" s="15"/>
      <c r="B592" s="5" t="s">
        <v>568</v>
      </c>
      <c r="C592" s="28"/>
      <c r="D592" s="28"/>
      <c r="E592" s="30">
        <f aca="true" t="shared" si="254" ref="E592:R592">E508/E10*1000</f>
        <v>1.2319914791284672</v>
      </c>
      <c r="F592" s="32">
        <f t="shared" si="254"/>
        <v>1.9731274059734245</v>
      </c>
      <c r="G592" s="32">
        <f t="shared" si="254"/>
        <v>1.5696160523559544</v>
      </c>
      <c r="H592" s="32">
        <f t="shared" si="254"/>
        <v>1.507213863217509</v>
      </c>
      <c r="I592" s="32">
        <f t="shared" si="254"/>
        <v>1.5753682372964743</v>
      </c>
      <c r="J592" s="30">
        <f t="shared" si="254"/>
        <v>2.136687258228652</v>
      </c>
      <c r="K592" s="32">
        <f t="shared" si="254"/>
        <v>2.344175143371426</v>
      </c>
      <c r="L592" s="32">
        <f t="shared" si="254"/>
        <v>2.992824460318498</v>
      </c>
      <c r="M592" s="32">
        <f t="shared" si="254"/>
        <v>3.068021712734158</v>
      </c>
      <c r="N592" s="32">
        <f t="shared" si="254"/>
        <v>2.956641309543523</v>
      </c>
      <c r="O592" s="30">
        <f t="shared" si="254"/>
        <v>3.05301744749578</v>
      </c>
      <c r="P592" s="32">
        <f t="shared" si="254"/>
        <v>3.6515334282369873</v>
      </c>
      <c r="Q592" s="30">
        <f t="shared" si="254"/>
        <v>4.00646737145192</v>
      </c>
      <c r="R592" s="32">
        <f t="shared" si="254"/>
        <v>3.9307686439244365</v>
      </c>
      <c r="S592" s="30"/>
      <c r="T592" s="121"/>
      <c r="U592" s="121"/>
      <c r="V592" s="34"/>
      <c r="W592" s="34"/>
      <c r="X592" s="34"/>
      <c r="Y592" s="32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2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2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2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2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2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2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2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2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2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2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2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2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2"/>
    </row>
    <row r="593" spans="1:233" s="5" customFormat="1" ht="12" hidden="1" outlineLevel="3">
      <c r="A593" s="15"/>
      <c r="B593" s="5" t="s">
        <v>553</v>
      </c>
      <c r="C593" s="28"/>
      <c r="D593" s="28"/>
      <c r="E593" s="30"/>
      <c r="F593" s="32"/>
      <c r="G593" s="32"/>
      <c r="H593" s="32"/>
      <c r="I593" s="32"/>
      <c r="J593" s="30">
        <f aca="true" t="shared" si="255" ref="J593:R593">J509/J11*1000</f>
        <v>0.6653192692957961</v>
      </c>
      <c r="K593" s="32">
        <f t="shared" si="255"/>
        <v>4.554320138017561</v>
      </c>
      <c r="L593" s="32">
        <f t="shared" si="255"/>
        <v>2.4495536299632974</v>
      </c>
      <c r="M593" s="32">
        <f t="shared" si="255"/>
        <v>3.140204811045742</v>
      </c>
      <c r="N593" s="32">
        <f t="shared" si="255"/>
        <v>2.5972380836427735</v>
      </c>
      <c r="O593" s="30">
        <f t="shared" si="255"/>
        <v>3.8530472457406795</v>
      </c>
      <c r="P593" s="32">
        <f t="shared" si="255"/>
        <v>2.815015402923167</v>
      </c>
      <c r="Q593" s="30">
        <f t="shared" si="255"/>
        <v>3.6980687726926758</v>
      </c>
      <c r="R593" s="32">
        <f t="shared" si="255"/>
        <v>2.5267762141309684</v>
      </c>
      <c r="S593" s="30"/>
      <c r="T593" s="121"/>
      <c r="U593" s="121"/>
      <c r="V593" s="34"/>
      <c r="W593" s="34"/>
      <c r="X593" s="34"/>
      <c r="Y593" s="32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2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2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2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2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2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2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2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2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2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2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2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2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2"/>
    </row>
    <row r="594" spans="1:233" s="5" customFormat="1" ht="12" hidden="1" outlineLevel="3">
      <c r="A594" s="15"/>
      <c r="B594" s="5" t="s">
        <v>580</v>
      </c>
      <c r="C594" s="28"/>
      <c r="D594" s="28"/>
      <c r="E594" s="30">
        <f>E510/E12*1000</f>
        <v>1.4379260370864304</v>
      </c>
      <c r="F594" s="32">
        <f>F510/F12*1000</f>
        <v>2.8087198153551554</v>
      </c>
      <c r="G594" s="32">
        <f>G510/G12*1000</f>
        <v>2.2347684310596168</v>
      </c>
      <c r="H594" s="32">
        <f>H510/H12*1000</f>
        <v>1.6308627873086243</v>
      </c>
      <c r="I594" s="32">
        <f>I510/I12*1000</f>
        <v>0.8883014134052853</v>
      </c>
      <c r="J594" s="30">
        <f aca="true" t="shared" si="256" ref="J594:R594">J510/J12*1000</f>
        <v>1.4352579571635682</v>
      </c>
      <c r="K594" s="32">
        <f t="shared" si="256"/>
        <v>1.1082996378065721</v>
      </c>
      <c r="L594" s="32">
        <f t="shared" si="256"/>
        <v>1.3664110847675632</v>
      </c>
      <c r="M594" s="32">
        <f t="shared" si="256"/>
        <v>0.3040216200287536</v>
      </c>
      <c r="N594" s="32">
        <f t="shared" si="256"/>
        <v>0.5014490071480385</v>
      </c>
      <c r="O594" s="30">
        <f t="shared" si="256"/>
        <v>2.110296296592403</v>
      </c>
      <c r="P594" s="32">
        <f t="shared" si="256"/>
        <v>3.9192137176712447</v>
      </c>
      <c r="Q594" s="30">
        <f t="shared" si="256"/>
        <v>4.995723777168331</v>
      </c>
      <c r="R594" s="32">
        <f t="shared" si="256"/>
        <v>7.059594569780695</v>
      </c>
      <c r="S594" s="30"/>
      <c r="T594" s="121"/>
      <c r="U594" s="121"/>
      <c r="V594" s="34"/>
      <c r="W594" s="34"/>
      <c r="X594" s="34"/>
      <c r="Y594" s="32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2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2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2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2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2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2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2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2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2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2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2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2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2"/>
    </row>
    <row r="595" spans="1:233" s="5" customFormat="1" ht="12" hidden="1" outlineLevel="3">
      <c r="A595" s="15"/>
      <c r="B595" s="5" t="s">
        <v>551</v>
      </c>
      <c r="C595" s="28"/>
      <c r="D595" s="28"/>
      <c r="E595" s="30"/>
      <c r="F595" s="32"/>
      <c r="G595" s="32"/>
      <c r="H595" s="32"/>
      <c r="I595" s="32"/>
      <c r="J595" s="30"/>
      <c r="K595" s="32">
        <f aca="true" t="shared" si="257" ref="K595:R595">K511/K13*1000</f>
        <v>0.49994701208852454</v>
      </c>
      <c r="L595" s="32">
        <f t="shared" si="257"/>
        <v>2.0337924083446266</v>
      </c>
      <c r="M595" s="32">
        <f t="shared" si="257"/>
        <v>3.5716753977359117</v>
      </c>
      <c r="N595" s="32">
        <f t="shared" si="257"/>
        <v>3.7541288490410913</v>
      </c>
      <c r="O595" s="30">
        <f t="shared" si="257"/>
        <v>0.9385129814655627</v>
      </c>
      <c r="P595" s="32">
        <f t="shared" si="257"/>
        <v>3.256950057804244</v>
      </c>
      <c r="Q595" s="30">
        <f t="shared" si="257"/>
        <v>-8.70032403029605</v>
      </c>
      <c r="R595" s="32">
        <f t="shared" si="257"/>
        <v>1.995840364590019</v>
      </c>
      <c r="S595" s="30"/>
      <c r="T595" s="121"/>
      <c r="U595" s="121"/>
      <c r="V595" s="34"/>
      <c r="W595" s="34"/>
      <c r="X595" s="34"/>
      <c r="Y595" s="32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2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2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2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2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2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2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2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2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2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2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2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2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2"/>
    </row>
    <row r="596" spans="1:233" s="5" customFormat="1" ht="12" hidden="1" outlineLevel="3">
      <c r="A596" s="15"/>
      <c r="B596" s="5" t="s">
        <v>571</v>
      </c>
      <c r="C596" s="28"/>
      <c r="D596" s="28"/>
      <c r="E596" s="30">
        <f aca="true" t="shared" si="258" ref="E596:G597">E512/E14*1000</f>
        <v>6.740751624266705</v>
      </c>
      <c r="F596" s="32">
        <f t="shared" si="258"/>
        <v>5.113618317270196</v>
      </c>
      <c r="G596" s="32">
        <f t="shared" si="258"/>
        <v>2.8090377737067085</v>
      </c>
      <c r="H596" s="32"/>
      <c r="I596" s="32"/>
      <c r="J596" s="30"/>
      <c r="K596" s="32"/>
      <c r="L596" s="32">
        <f aca="true" t="shared" si="259" ref="L596:R598">L512/L14*1000</f>
        <v>78.22291271223901</v>
      </c>
      <c r="M596" s="32">
        <f t="shared" si="259"/>
        <v>5.937380134977921</v>
      </c>
      <c r="N596" s="32">
        <f t="shared" si="259"/>
        <v>-6.105808972721124</v>
      </c>
      <c r="O596" s="30">
        <f t="shared" si="259"/>
        <v>-0.3400182602399018</v>
      </c>
      <c r="P596" s="32">
        <f t="shared" si="259"/>
        <v>0.5777950837174833</v>
      </c>
      <c r="Q596" s="30">
        <f t="shared" si="259"/>
        <v>2.8224986309942897</v>
      </c>
      <c r="R596" s="32">
        <f t="shared" si="259"/>
        <v>5.8877078951211255</v>
      </c>
      <c r="S596" s="30"/>
      <c r="T596" s="121"/>
      <c r="U596" s="121"/>
      <c r="V596" s="34"/>
      <c r="W596" s="34"/>
      <c r="X596" s="34"/>
      <c r="Y596" s="32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2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2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2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2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2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2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2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2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2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2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2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2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2"/>
    </row>
    <row r="597" spans="1:233" s="5" customFormat="1" ht="12" hidden="1" outlineLevel="3">
      <c r="A597" s="15"/>
      <c r="B597" s="5" t="s">
        <v>550</v>
      </c>
      <c r="C597" s="28"/>
      <c r="D597" s="28"/>
      <c r="E597" s="30">
        <f t="shared" si="258"/>
        <v>7.531041821914382</v>
      </c>
      <c r="F597" s="32">
        <f t="shared" si="258"/>
        <v>34.92110041189392</v>
      </c>
      <c r="G597" s="32">
        <f t="shared" si="258"/>
        <v>-9.50226453200783</v>
      </c>
      <c r="H597" s="32">
        <f aca="true" t="shared" si="260" ref="H597:K598">H513/H15*1000</f>
        <v>-5.644531254926919</v>
      </c>
      <c r="I597" s="32">
        <f t="shared" si="260"/>
        <v>8.506891915337649</v>
      </c>
      <c r="J597" s="30">
        <f t="shared" si="260"/>
        <v>52.788257429094536</v>
      </c>
      <c r="K597" s="32">
        <f t="shared" si="260"/>
        <v>-0.1399662940252215</v>
      </c>
      <c r="L597" s="32">
        <f t="shared" si="259"/>
        <v>24.58721408288321</v>
      </c>
      <c r="M597" s="32">
        <f t="shared" si="259"/>
        <v>-24.85291394542792</v>
      </c>
      <c r="N597" s="32">
        <f t="shared" si="259"/>
        <v>-11.713853614470015</v>
      </c>
      <c r="O597" s="30">
        <f t="shared" si="259"/>
        <v>40.83974095841091</v>
      </c>
      <c r="P597" s="32">
        <f t="shared" si="259"/>
        <v>-0.1816892907778623</v>
      </c>
      <c r="Q597" s="30">
        <f t="shared" si="259"/>
        <v>4.311861962809318</v>
      </c>
      <c r="R597" s="32">
        <f t="shared" si="259"/>
        <v>5.693422930125262</v>
      </c>
      <c r="S597" s="30"/>
      <c r="T597" s="121"/>
      <c r="U597" s="121"/>
      <c r="V597" s="34"/>
      <c r="W597" s="34"/>
      <c r="X597" s="34"/>
      <c r="Y597" s="32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2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2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2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2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2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2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2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2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2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2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2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2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2"/>
    </row>
    <row r="598" spans="1:233" s="5" customFormat="1" ht="12" hidden="1" outlineLevel="3">
      <c r="A598" s="15"/>
      <c r="B598" s="5" t="s">
        <v>554</v>
      </c>
      <c r="C598" s="28"/>
      <c r="D598" s="28"/>
      <c r="E598" s="30"/>
      <c r="F598" s="32"/>
      <c r="G598" s="32"/>
      <c r="H598" s="32">
        <f t="shared" si="260"/>
        <v>7.950078369689216</v>
      </c>
      <c r="I598" s="32">
        <f t="shared" si="260"/>
        <v>7.498586855758411</v>
      </c>
      <c r="J598" s="30">
        <f t="shared" si="260"/>
        <v>5.13204782057558</v>
      </c>
      <c r="K598" s="32">
        <f t="shared" si="260"/>
        <v>5.229968324379626</v>
      </c>
      <c r="L598" s="32">
        <f t="shared" si="259"/>
        <v>9.261067100047706</v>
      </c>
      <c r="M598" s="32">
        <f t="shared" si="259"/>
        <v>0.4003213823704294</v>
      </c>
      <c r="N598" s="32">
        <f t="shared" si="259"/>
        <v>5.1704910185129345</v>
      </c>
      <c r="O598" s="30">
        <f t="shared" si="259"/>
        <v>5.018301780416378</v>
      </c>
      <c r="P598" s="32">
        <f t="shared" si="259"/>
        <v>3.8576803820587626</v>
      </c>
      <c r="Q598" s="30">
        <f t="shared" si="259"/>
        <v>6.75188743575615</v>
      </c>
      <c r="R598" s="32">
        <f t="shared" si="259"/>
        <v>10.640421959021786</v>
      </c>
      <c r="S598" s="30"/>
      <c r="T598" s="121"/>
      <c r="U598" s="121"/>
      <c r="V598" s="34"/>
      <c r="W598" s="34"/>
      <c r="X598" s="34"/>
      <c r="Y598" s="32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2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2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2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2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2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2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2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2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2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2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2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2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2"/>
    </row>
    <row r="599" spans="1:233" s="5" customFormat="1" ht="12" hidden="1" outlineLevel="3">
      <c r="A599" s="15"/>
      <c r="B599" s="5" t="s">
        <v>572</v>
      </c>
      <c r="C599" s="28"/>
      <c r="D599" s="28"/>
      <c r="E599" s="30"/>
      <c r="F599" s="32"/>
      <c r="G599" s="32"/>
      <c r="H599" s="32"/>
      <c r="I599" s="32"/>
      <c r="J599" s="30"/>
      <c r="K599" s="32"/>
      <c r="L599" s="32"/>
      <c r="M599" s="32"/>
      <c r="N599" s="32"/>
      <c r="O599" s="30"/>
      <c r="P599" s="32">
        <f aca="true" t="shared" si="261" ref="P599:R608">P515/P17*1000</f>
        <v>7.081212657667626</v>
      </c>
      <c r="Q599" s="30">
        <f t="shared" si="261"/>
        <v>8.553803975325566</v>
      </c>
      <c r="R599" s="32">
        <f t="shared" si="261"/>
        <v>8.035181063032738</v>
      </c>
      <c r="S599" s="30"/>
      <c r="T599" s="121"/>
      <c r="U599" s="121"/>
      <c r="V599" s="34"/>
      <c r="W599" s="34"/>
      <c r="X599" s="34"/>
      <c r="Y599" s="32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2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2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2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2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2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2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2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2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2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2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2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2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2"/>
    </row>
    <row r="600" spans="1:233" s="5" customFormat="1" ht="12" hidden="1" outlineLevel="3">
      <c r="A600" s="15"/>
      <c r="B600" s="5" t="s">
        <v>558</v>
      </c>
      <c r="C600" s="28"/>
      <c r="D600" s="28"/>
      <c r="E600" s="30">
        <f aca="true" t="shared" si="262" ref="E600:O600">E516/E18*1000</f>
        <v>1.5774907749077491</v>
      </c>
      <c r="F600" s="32">
        <f t="shared" si="262"/>
        <v>11.186788154897494</v>
      </c>
      <c r="G600" s="32">
        <f t="shared" si="262"/>
        <v>10.706001576399055</v>
      </c>
      <c r="H600" s="32">
        <f t="shared" si="262"/>
        <v>17.1425384786973</v>
      </c>
      <c r="I600" s="32">
        <f t="shared" si="262"/>
        <v>15.036486724107615</v>
      </c>
      <c r="J600" s="30">
        <f t="shared" si="262"/>
        <v>18.979684755978578</v>
      </c>
      <c r="K600" s="32">
        <f t="shared" si="262"/>
        <v>16.92866553254627</v>
      </c>
      <c r="L600" s="32">
        <f t="shared" si="262"/>
        <v>18.715336621957338</v>
      </c>
      <c r="M600" s="32">
        <f t="shared" si="262"/>
        <v>21.0293944385995</v>
      </c>
      <c r="N600" s="32">
        <f t="shared" si="262"/>
        <v>9.874366767983789</v>
      </c>
      <c r="O600" s="30">
        <f t="shared" si="262"/>
        <v>18.55732114901228</v>
      </c>
      <c r="P600" s="32">
        <f t="shared" si="261"/>
        <v>24.55845576742732</v>
      </c>
      <c r="Q600" s="30">
        <f t="shared" si="261"/>
        <v>26.014903220520797</v>
      </c>
      <c r="R600" s="32">
        <f t="shared" si="261"/>
        <v>23.525293321341653</v>
      </c>
      <c r="S600" s="30"/>
      <c r="T600" s="121"/>
      <c r="U600" s="121"/>
      <c r="V600" s="34"/>
      <c r="W600" s="34"/>
      <c r="X600" s="34"/>
      <c r="Y600" s="32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2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2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2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2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2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2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2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2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2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2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2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2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2"/>
    </row>
    <row r="601" spans="1:233" s="5" customFormat="1" ht="12" hidden="1" outlineLevel="3">
      <c r="A601" s="15"/>
      <c r="B601" s="5" t="s">
        <v>560</v>
      </c>
      <c r="C601" s="28"/>
      <c r="D601" s="28"/>
      <c r="E601" s="30">
        <f aca="true" t="shared" si="263" ref="E601:O601">E517/E19*1000</f>
        <v>4.68173413536524</v>
      </c>
      <c r="F601" s="32">
        <f t="shared" si="263"/>
        <v>2.5624976048439634</v>
      </c>
      <c r="G601" s="32">
        <f t="shared" si="263"/>
        <v>3.9960369044270614</v>
      </c>
      <c r="H601" s="32">
        <f t="shared" si="263"/>
        <v>3.098445491522693</v>
      </c>
      <c r="I601" s="32">
        <f t="shared" si="263"/>
        <v>3.9588163064218858</v>
      </c>
      <c r="J601" s="30">
        <f t="shared" si="263"/>
        <v>1.3981741782311978</v>
      </c>
      <c r="K601" s="32">
        <f t="shared" si="263"/>
        <v>5.804852273793475</v>
      </c>
      <c r="L601" s="32">
        <f t="shared" si="263"/>
        <v>5.237733258134916</v>
      </c>
      <c r="M601" s="32">
        <f t="shared" si="263"/>
        <v>8.07233907723805</v>
      </c>
      <c r="N601" s="32">
        <f t="shared" si="263"/>
        <v>-1.5135067176971488</v>
      </c>
      <c r="O601" s="30">
        <f t="shared" si="263"/>
        <v>8.19794773778151</v>
      </c>
      <c r="P601" s="32">
        <f t="shared" si="261"/>
        <v>5.371065688396774</v>
      </c>
      <c r="Q601" s="30">
        <f t="shared" si="261"/>
        <v>7.908110723129906</v>
      </c>
      <c r="R601" s="32">
        <f t="shared" si="261"/>
        <v>6.958354296997371</v>
      </c>
      <c r="S601" s="30"/>
      <c r="T601" s="121"/>
      <c r="U601" s="121"/>
      <c r="V601" s="34"/>
      <c r="W601" s="34"/>
      <c r="X601" s="34"/>
      <c r="Y601" s="32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2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2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2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2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2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2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2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2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2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2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2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2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2"/>
    </row>
    <row r="602" spans="1:233" s="5" customFormat="1" ht="12" hidden="1" outlineLevel="3">
      <c r="A602" s="15"/>
      <c r="B602" s="5" t="s">
        <v>561</v>
      </c>
      <c r="C602" s="28"/>
      <c r="D602" s="28"/>
      <c r="E602" s="30">
        <f aca="true" t="shared" si="264" ref="E602:O602">E518/E20*1000</f>
        <v>4.175378767583105</v>
      </c>
      <c r="F602" s="32">
        <f t="shared" si="264"/>
        <v>4.332124544358489</v>
      </c>
      <c r="G602" s="32">
        <f t="shared" si="264"/>
        <v>3.4077012607973094</v>
      </c>
      <c r="H602" s="32">
        <f t="shared" si="264"/>
        <v>1.9163107627373834</v>
      </c>
      <c r="I602" s="32">
        <f t="shared" si="264"/>
        <v>1.4354135851128846</v>
      </c>
      <c r="J602" s="30">
        <f t="shared" si="264"/>
        <v>1.2568745099054148</v>
      </c>
      <c r="K602" s="32">
        <f t="shared" si="264"/>
        <v>1.2038537523394153</v>
      </c>
      <c r="L602" s="32">
        <f t="shared" si="264"/>
        <v>2.267760003795087</v>
      </c>
      <c r="M602" s="32">
        <f t="shared" si="264"/>
        <v>-1.4025870385718748</v>
      </c>
      <c r="N602" s="32">
        <f t="shared" si="264"/>
        <v>2.717856296457063</v>
      </c>
      <c r="O602" s="30">
        <f t="shared" si="264"/>
        <v>2.8550245191716264</v>
      </c>
      <c r="P602" s="32">
        <f t="shared" si="261"/>
        <v>3.1884759506451497</v>
      </c>
      <c r="Q602" s="30">
        <f t="shared" si="261"/>
        <v>2.8550511920015054</v>
      </c>
      <c r="R602" s="32">
        <f t="shared" si="261"/>
        <v>2.7821920400248517</v>
      </c>
      <c r="S602" s="30"/>
      <c r="T602" s="121"/>
      <c r="U602" s="121"/>
      <c r="V602" s="34"/>
      <c r="W602" s="34"/>
      <c r="X602" s="34"/>
      <c r="Y602" s="32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2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2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2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2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2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2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2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2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2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2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2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2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2"/>
    </row>
    <row r="603" spans="1:233" s="5" customFormat="1" ht="12" hidden="1" outlineLevel="3">
      <c r="A603" s="15"/>
      <c r="B603" s="5" t="s">
        <v>573</v>
      </c>
      <c r="C603" s="28"/>
      <c r="D603" s="28"/>
      <c r="E603" s="30">
        <f aca="true" t="shared" si="265" ref="E603:O603">E519/E21*1000</f>
        <v>3.377249108350413</v>
      </c>
      <c r="F603" s="32">
        <f t="shared" si="265"/>
        <v>2.7454592448965633</v>
      </c>
      <c r="G603" s="32">
        <f t="shared" si="265"/>
        <v>4.607801919777475</v>
      </c>
      <c r="H603" s="32">
        <f t="shared" si="265"/>
        <v>3.279695412292641</v>
      </c>
      <c r="I603" s="32">
        <f t="shared" si="265"/>
        <v>3.653993909718868</v>
      </c>
      <c r="J603" s="30">
        <f t="shared" si="265"/>
        <v>4.695461473618123</v>
      </c>
      <c r="K603" s="32">
        <f t="shared" si="265"/>
        <v>6.030534334694117</v>
      </c>
      <c r="L603" s="32">
        <f t="shared" si="265"/>
        <v>9.149919656220053</v>
      </c>
      <c r="M603" s="32">
        <f t="shared" si="265"/>
        <v>9.913089478931623</v>
      </c>
      <c r="N603" s="32">
        <f t="shared" si="265"/>
        <v>8.366720480608228</v>
      </c>
      <c r="O603" s="30">
        <f t="shared" si="265"/>
        <v>9.983535050746172</v>
      </c>
      <c r="P603" s="32">
        <f t="shared" si="261"/>
        <v>11.203370522762308</v>
      </c>
      <c r="Q603" s="30">
        <f t="shared" si="261"/>
        <v>12.219732965360109</v>
      </c>
      <c r="R603" s="32">
        <f t="shared" si="261"/>
        <v>7.550172976129789</v>
      </c>
      <c r="S603" s="30"/>
      <c r="T603" s="121"/>
      <c r="U603" s="121"/>
      <c r="V603" s="34"/>
      <c r="W603" s="34"/>
      <c r="X603" s="34"/>
      <c r="Y603" s="32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2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2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2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2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2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2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2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2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2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2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2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2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2"/>
    </row>
    <row r="604" spans="1:233" s="5" customFormat="1" ht="12" hidden="1" outlineLevel="3">
      <c r="A604" s="15"/>
      <c r="B604" s="5" t="s">
        <v>564</v>
      </c>
      <c r="C604" s="28"/>
      <c r="D604" s="28"/>
      <c r="E604" s="30">
        <f aca="true" t="shared" si="266" ref="E604:G607">E520/E22*1000</f>
        <v>2.6690497923789023</v>
      </c>
      <c r="F604" s="32">
        <f t="shared" si="266"/>
        <v>1.0398123833318806</v>
      </c>
      <c r="G604" s="32">
        <f t="shared" si="266"/>
        <v>1.5991341169910178</v>
      </c>
      <c r="H604" s="32"/>
      <c r="I604" s="32"/>
      <c r="J604" s="30"/>
      <c r="K604" s="32"/>
      <c r="L604" s="32">
        <f aca="true" t="shared" si="267" ref="L604:O608">L520/L22*1000</f>
        <v>1.647876540402742</v>
      </c>
      <c r="M604" s="32">
        <f t="shared" si="267"/>
        <v>1.8061563021688096</v>
      </c>
      <c r="N604" s="32">
        <f t="shared" si="267"/>
        <v>3.7426427344797575</v>
      </c>
      <c r="O604" s="30">
        <f t="shared" si="267"/>
        <v>0.9124141627058373</v>
      </c>
      <c r="P604" s="32">
        <f t="shared" si="261"/>
        <v>1.391184470703571</v>
      </c>
      <c r="Q604" s="30">
        <f t="shared" si="261"/>
        <v>0.19340950702107815</v>
      </c>
      <c r="R604" s="32">
        <f t="shared" si="261"/>
        <v>0.834724779683291</v>
      </c>
      <c r="S604" s="30"/>
      <c r="T604" s="121"/>
      <c r="U604" s="121"/>
      <c r="V604" s="34"/>
      <c r="W604" s="34"/>
      <c r="X604" s="34"/>
      <c r="Y604" s="32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2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2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2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2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2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2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2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2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2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2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2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2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2"/>
    </row>
    <row r="605" spans="1:233" s="5" customFormat="1" ht="12" hidden="1" outlineLevel="3">
      <c r="A605" s="15"/>
      <c r="B605" s="5" t="s">
        <v>552</v>
      </c>
      <c r="C605" s="28"/>
      <c r="D605" s="28"/>
      <c r="E605" s="30">
        <f t="shared" si="266"/>
        <v>9.00563369900225</v>
      </c>
      <c r="F605" s="32">
        <f t="shared" si="266"/>
        <v>10.219478488908303</v>
      </c>
      <c r="G605" s="32">
        <f t="shared" si="266"/>
        <v>15.87467353236154</v>
      </c>
      <c r="H605" s="32">
        <f aca="true" t="shared" si="268" ref="H605:K608">H521/H23*1000</f>
        <v>14.62342448589902</v>
      </c>
      <c r="I605" s="32">
        <f t="shared" si="268"/>
        <v>15.05837407098991</v>
      </c>
      <c r="J605" s="30">
        <f t="shared" si="268"/>
        <v>15.659985405932217</v>
      </c>
      <c r="K605" s="32">
        <f t="shared" si="268"/>
        <v>15.227757051527426</v>
      </c>
      <c r="L605" s="32">
        <f t="shared" si="267"/>
        <v>16.358921561372817</v>
      </c>
      <c r="M605" s="32">
        <f t="shared" si="267"/>
        <v>10.446310854084066</v>
      </c>
      <c r="N605" s="32">
        <f t="shared" si="267"/>
        <v>2.010706427478713</v>
      </c>
      <c r="O605" s="30">
        <f t="shared" si="267"/>
        <v>-4.943789186530975</v>
      </c>
      <c r="P605" s="32">
        <f t="shared" si="261"/>
        <v>0.8273581614305451</v>
      </c>
      <c r="Q605" s="30">
        <f t="shared" si="261"/>
        <v>-1.478227952242267</v>
      </c>
      <c r="R605" s="32">
        <f t="shared" si="261"/>
        <v>-3.6344033509751887</v>
      </c>
      <c r="S605" s="30"/>
      <c r="T605" s="121"/>
      <c r="U605" s="121"/>
      <c r="V605" s="34"/>
      <c r="W605" s="34"/>
      <c r="X605" s="34"/>
      <c r="Y605" s="32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2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2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2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2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2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2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2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2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2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2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2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2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2"/>
    </row>
    <row r="606" spans="1:233" s="5" customFormat="1" ht="12" hidden="1" outlineLevel="3">
      <c r="A606" s="15"/>
      <c r="B606" s="5" t="s">
        <v>569</v>
      </c>
      <c r="C606" s="28"/>
      <c r="D606" s="28"/>
      <c r="E606" s="30">
        <f t="shared" si="266"/>
        <v>3.7929561224119004</v>
      </c>
      <c r="F606" s="32">
        <f t="shared" si="266"/>
        <v>3.9484207217730645</v>
      </c>
      <c r="G606" s="32">
        <f t="shared" si="266"/>
        <v>4.030136282697925</v>
      </c>
      <c r="H606" s="32">
        <f t="shared" si="268"/>
        <v>3.936901311159598</v>
      </c>
      <c r="I606" s="32">
        <f t="shared" si="268"/>
        <v>3.783338736829674</v>
      </c>
      <c r="J606" s="30">
        <f t="shared" si="268"/>
        <v>4.25361586755964</v>
      </c>
      <c r="K606" s="32">
        <f t="shared" si="268"/>
        <v>7.000191870864718</v>
      </c>
      <c r="L606" s="32">
        <f t="shared" si="267"/>
        <v>7.255474085719299</v>
      </c>
      <c r="M606" s="32">
        <f t="shared" si="267"/>
        <v>5.84094809857467</v>
      </c>
      <c r="N606" s="32">
        <f t="shared" si="267"/>
        <v>7.814745925147361</v>
      </c>
      <c r="O606" s="30">
        <f t="shared" si="267"/>
        <v>6.879262135248796</v>
      </c>
      <c r="P606" s="32">
        <f t="shared" si="261"/>
        <v>6.420641554361552</v>
      </c>
      <c r="Q606" s="30">
        <f t="shared" si="261"/>
        <v>6.6918665317565225</v>
      </c>
      <c r="R606" s="32">
        <f t="shared" si="261"/>
        <v>8.160932735433517</v>
      </c>
      <c r="S606" s="30"/>
      <c r="T606" s="121"/>
      <c r="U606" s="121"/>
      <c r="V606" s="34"/>
      <c r="W606" s="34"/>
      <c r="X606" s="34"/>
      <c r="Y606" s="32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2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2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2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2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2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2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2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2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2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2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2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2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2"/>
    </row>
    <row r="607" spans="1:233" s="5" customFormat="1" ht="12" hidden="1" outlineLevel="3">
      <c r="A607" s="15"/>
      <c r="B607" s="5" t="s">
        <v>574</v>
      </c>
      <c r="C607" s="28"/>
      <c r="D607" s="28"/>
      <c r="E607" s="30">
        <f t="shared" si="266"/>
        <v>6.482010327668134</v>
      </c>
      <c r="F607" s="32">
        <f t="shared" si="266"/>
        <v>7.046864578352053</v>
      </c>
      <c r="G607" s="32">
        <f t="shared" si="266"/>
        <v>9.086432330763337</v>
      </c>
      <c r="H607" s="32">
        <f t="shared" si="268"/>
        <v>8.117198964759067</v>
      </c>
      <c r="I607" s="32">
        <f t="shared" si="268"/>
        <v>8.07167373605202</v>
      </c>
      <c r="J607" s="30">
        <f t="shared" si="268"/>
        <v>7.509809035668019</v>
      </c>
      <c r="K607" s="32">
        <f t="shared" si="268"/>
        <v>7.953476599409474</v>
      </c>
      <c r="L607" s="32">
        <f t="shared" si="267"/>
        <v>12.17980808761631</v>
      </c>
      <c r="M607" s="32">
        <f t="shared" si="267"/>
        <v>14.74775643465314</v>
      </c>
      <c r="N607" s="32">
        <f t="shared" si="267"/>
        <v>11.390631037505765</v>
      </c>
      <c r="O607" s="30">
        <f t="shared" si="267"/>
        <v>11.695642043996472</v>
      </c>
      <c r="P607" s="32">
        <f t="shared" si="261"/>
        <v>10.846628106527682</v>
      </c>
      <c r="Q607" s="30">
        <f t="shared" si="261"/>
        <v>11.00071882375392</v>
      </c>
      <c r="R607" s="32">
        <f t="shared" si="261"/>
        <v>12.613788179214982</v>
      </c>
      <c r="S607" s="30"/>
      <c r="T607" s="121"/>
      <c r="U607" s="121"/>
      <c r="V607" s="34"/>
      <c r="W607" s="34"/>
      <c r="X607" s="34"/>
      <c r="Y607" s="32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2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2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2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2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2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2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2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2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2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2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2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2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2"/>
    </row>
    <row r="608" spans="1:233" s="5" customFormat="1" ht="12" hidden="1" outlineLevel="3">
      <c r="A608" s="15"/>
      <c r="B608" s="5" t="s">
        <v>570</v>
      </c>
      <c r="C608" s="28"/>
      <c r="D608" s="28"/>
      <c r="E608" s="30">
        <f>E524/E26*1000</f>
        <v>4.76323599972687</v>
      </c>
      <c r="F608" s="32"/>
      <c r="G608" s="32"/>
      <c r="H608" s="32">
        <f t="shared" si="268"/>
        <v>5.2477745615918305</v>
      </c>
      <c r="I608" s="32">
        <f t="shared" si="268"/>
        <v>4.571918703435817</v>
      </c>
      <c r="J608" s="30">
        <f t="shared" si="268"/>
        <v>8.672740138672236</v>
      </c>
      <c r="K608" s="32">
        <f t="shared" si="268"/>
        <v>6.437932923530868</v>
      </c>
      <c r="L608" s="32">
        <f t="shared" si="267"/>
        <v>8.644774006814526</v>
      </c>
      <c r="M608" s="32">
        <f t="shared" si="267"/>
        <v>4.779517489154742</v>
      </c>
      <c r="N608" s="32">
        <f t="shared" si="267"/>
        <v>6.287822514946848</v>
      </c>
      <c r="O608" s="30">
        <f t="shared" si="267"/>
        <v>5.061939701762585</v>
      </c>
      <c r="P608" s="32">
        <f t="shared" si="261"/>
        <v>7.900158545488768</v>
      </c>
      <c r="Q608" s="30">
        <f t="shared" si="261"/>
        <v>5.059634096084241</v>
      </c>
      <c r="R608" s="32">
        <f t="shared" si="261"/>
        <v>5.093255264474712</v>
      </c>
      <c r="S608" s="30"/>
      <c r="T608" s="121"/>
      <c r="U608" s="121"/>
      <c r="V608" s="34"/>
      <c r="W608" s="34"/>
      <c r="X608" s="34"/>
      <c r="Y608" s="32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2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2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2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2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2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2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2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2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2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2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2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2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2"/>
    </row>
    <row r="609" spans="1:233" s="5" customFormat="1" ht="12" hidden="1" outlineLevel="2" collapsed="1">
      <c r="A609" s="19" t="s">
        <v>601</v>
      </c>
      <c r="B609" s="20"/>
      <c r="C609" s="22"/>
      <c r="D609" s="22"/>
      <c r="E609" s="69"/>
      <c r="F609" s="70"/>
      <c r="G609" s="70"/>
      <c r="H609" s="70"/>
      <c r="I609" s="70"/>
      <c r="J609" s="69"/>
      <c r="K609" s="70"/>
      <c r="L609" s="70"/>
      <c r="M609" s="70"/>
      <c r="N609" s="70"/>
      <c r="O609" s="69"/>
      <c r="P609" s="70"/>
      <c r="Q609" s="69"/>
      <c r="R609" s="70"/>
      <c r="S609" s="69"/>
      <c r="T609" s="109"/>
      <c r="U609" s="109"/>
      <c r="V609" s="34"/>
      <c r="W609" s="34"/>
      <c r="X609" s="34"/>
      <c r="Y609" s="32"/>
      <c r="AB609" s="67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2"/>
      <c r="AR609" s="67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2"/>
      <c r="BH609" s="67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2"/>
      <c r="BX609" s="67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2"/>
      <c r="CN609" s="67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2"/>
      <c r="DD609" s="67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2"/>
      <c r="DT609" s="67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2"/>
      <c r="EJ609" s="67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2"/>
      <c r="EZ609" s="67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2"/>
      <c r="FP609" s="67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2"/>
      <c r="GF609" s="67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2"/>
      <c r="GV609" s="67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2"/>
      <c r="HL609" s="67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2"/>
    </row>
    <row r="610" spans="1:233" s="5" customFormat="1" ht="12" hidden="1" outlineLevel="3">
      <c r="A610" s="74"/>
      <c r="B610" s="5" t="s">
        <v>622</v>
      </c>
      <c r="C610" s="28"/>
      <c r="D610" s="28"/>
      <c r="E610" s="30"/>
      <c r="F610" s="32"/>
      <c r="G610" s="32"/>
      <c r="H610" s="32"/>
      <c r="I610" s="32"/>
      <c r="J610" s="30"/>
      <c r="K610" s="32"/>
      <c r="L610" s="32"/>
      <c r="M610" s="32"/>
      <c r="N610" s="32"/>
      <c r="O610" s="30"/>
      <c r="P610" s="32"/>
      <c r="Q610" s="30"/>
      <c r="R610" s="32"/>
      <c r="S610" s="30"/>
      <c r="T610" s="121"/>
      <c r="U610" s="121"/>
      <c r="V610" s="34"/>
      <c r="W610" s="34"/>
      <c r="X610" s="34"/>
      <c r="Y610" s="32"/>
      <c r="AB610" s="67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2"/>
      <c r="AR610" s="67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2"/>
      <c r="BH610" s="67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2"/>
      <c r="BX610" s="67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2"/>
      <c r="CN610" s="67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2"/>
      <c r="DD610" s="67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2"/>
      <c r="DT610" s="67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2"/>
      <c r="EJ610" s="67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2"/>
      <c r="EZ610" s="67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2"/>
      <c r="FP610" s="67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2"/>
      <c r="GF610" s="67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2"/>
      <c r="GV610" s="67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2"/>
      <c r="HL610" s="67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2"/>
    </row>
    <row r="611" spans="1:233" s="5" customFormat="1" ht="12" hidden="1" outlineLevel="3">
      <c r="A611" s="15"/>
      <c r="B611" s="5" t="s">
        <v>546</v>
      </c>
      <c r="C611" s="28"/>
      <c r="D611" s="28"/>
      <c r="E611" s="30"/>
      <c r="F611" s="32"/>
      <c r="G611" s="32"/>
      <c r="H611" s="32"/>
      <c r="I611" s="32"/>
      <c r="J611" s="30"/>
      <c r="K611" s="32">
        <f aca="true" t="shared" si="269" ref="K611:Q611">K527/K29*1000</f>
        <v>0.8081619433198381</v>
      </c>
      <c r="L611" s="32">
        <f t="shared" si="269"/>
        <v>0.6339127705816554</v>
      </c>
      <c r="M611" s="32">
        <f t="shared" si="269"/>
        <v>0.8607061717187344</v>
      </c>
      <c r="N611" s="32">
        <f t="shared" si="269"/>
        <v>-3.007013296827958</v>
      </c>
      <c r="O611" s="30">
        <f t="shared" si="269"/>
        <v>5.249275818348403</v>
      </c>
      <c r="P611" s="32">
        <f t="shared" si="269"/>
        <v>0.16376037526576084</v>
      </c>
      <c r="Q611" s="30">
        <f t="shared" si="269"/>
        <v>1.0261730772800177</v>
      </c>
      <c r="R611" s="32">
        <f>R527/R29*1000</f>
        <v>1.3767490437297998</v>
      </c>
      <c r="S611" s="30"/>
      <c r="T611" s="121"/>
      <c r="U611" s="121"/>
      <c r="V611" s="34"/>
      <c r="W611" s="34"/>
      <c r="X611" s="34"/>
      <c r="Y611" s="32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2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2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2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2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2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2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2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2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2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2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2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2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2"/>
    </row>
    <row r="612" spans="1:233" s="5" customFormat="1" ht="12" hidden="1" outlineLevel="3">
      <c r="A612" s="15"/>
      <c r="B612" s="5" t="s">
        <v>576</v>
      </c>
      <c r="C612" s="28"/>
      <c r="D612" s="28"/>
      <c r="E612" s="30"/>
      <c r="F612" s="32"/>
      <c r="G612" s="32"/>
      <c r="H612" s="32"/>
      <c r="I612" s="32"/>
      <c r="J612" s="30"/>
      <c r="K612" s="32"/>
      <c r="L612" s="32">
        <f>L528/L30*1000</f>
        <v>3.183796950309801</v>
      </c>
      <c r="M612" s="32"/>
      <c r="N612" s="32"/>
      <c r="O612" s="30"/>
      <c r="P612" s="32"/>
      <c r="Q612" s="30"/>
      <c r="R612" s="32"/>
      <c r="S612" s="30"/>
      <c r="T612" s="121"/>
      <c r="U612" s="121"/>
      <c r="V612" s="34"/>
      <c r="W612" s="34"/>
      <c r="X612" s="34"/>
      <c r="Y612" s="32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2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2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2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2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2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2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2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2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2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2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2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2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2"/>
    </row>
    <row r="613" spans="1:233" s="5" customFormat="1" ht="12" hidden="1" outlineLevel="3">
      <c r="A613" s="15"/>
      <c r="B613" s="5" t="s">
        <v>547</v>
      </c>
      <c r="C613" s="28"/>
      <c r="D613" s="28"/>
      <c r="E613" s="30">
        <f aca="true" t="shared" si="270" ref="E613:K613">E529/E31*1000</f>
        <v>-5.108046255250728</v>
      </c>
      <c r="F613" s="32">
        <f t="shared" si="270"/>
        <v>-0.9871869273268732</v>
      </c>
      <c r="G613" s="32">
        <f t="shared" si="270"/>
        <v>1.82335929995544</v>
      </c>
      <c r="H613" s="32">
        <f t="shared" si="270"/>
        <v>1.8071659190794638</v>
      </c>
      <c r="I613" s="32">
        <f t="shared" si="270"/>
        <v>0.30416821109234676</v>
      </c>
      <c r="J613" s="30">
        <f t="shared" si="270"/>
        <v>6.604910857772511</v>
      </c>
      <c r="K613" s="32">
        <f t="shared" si="270"/>
        <v>3.923684521405015</v>
      </c>
      <c r="L613" s="32">
        <f>L529/L31*1000</f>
        <v>5.2282503995989575</v>
      </c>
      <c r="M613" s="32">
        <f aca="true" t="shared" si="271" ref="M613:Q614">M529/M31*1000</f>
        <v>5.8852937974960335</v>
      </c>
      <c r="N613" s="32">
        <f t="shared" si="271"/>
        <v>1.7221808137956363</v>
      </c>
      <c r="O613" s="30">
        <f t="shared" si="271"/>
        <v>-0.6278783109588036</v>
      </c>
      <c r="P613" s="32">
        <f t="shared" si="271"/>
        <v>0.7469070339521322</v>
      </c>
      <c r="Q613" s="30">
        <f t="shared" si="271"/>
        <v>0.10156637819721107</v>
      </c>
      <c r="R613" s="32">
        <f>R529/R31*1000</f>
        <v>1.3830189352066469</v>
      </c>
      <c r="S613" s="30"/>
      <c r="T613" s="121"/>
      <c r="U613" s="121"/>
      <c r="V613" s="34"/>
      <c r="W613" s="34"/>
      <c r="X613" s="34"/>
      <c r="Y613" s="32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2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2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2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2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2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2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2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2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2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2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2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2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2"/>
    </row>
    <row r="614" spans="1:233" s="5" customFormat="1" ht="12" hidden="1" outlineLevel="3">
      <c r="A614" s="15"/>
      <c r="B614" s="5" t="s">
        <v>549</v>
      </c>
      <c r="C614" s="28"/>
      <c r="D614" s="28"/>
      <c r="E614" s="30"/>
      <c r="F614" s="32"/>
      <c r="G614" s="32"/>
      <c r="H614" s="32"/>
      <c r="I614" s="32"/>
      <c r="J614" s="30"/>
      <c r="K614" s="32">
        <f>K530/K32*1000</f>
        <v>-0.609065029404678</v>
      </c>
      <c r="L614" s="32">
        <f>L530/L32*1000</f>
        <v>-2.129008372262105</v>
      </c>
      <c r="M614" s="32">
        <f t="shared" si="271"/>
        <v>-9.500087625425541</v>
      </c>
      <c r="N614" s="32">
        <f t="shared" si="271"/>
        <v>-0.08057206163762716</v>
      </c>
      <c r="O614" s="30">
        <f t="shared" si="271"/>
        <v>-2.564682302498196</v>
      </c>
      <c r="P614" s="32">
        <f t="shared" si="271"/>
        <v>0.02835410395808368</v>
      </c>
      <c r="Q614" s="30">
        <f t="shared" si="271"/>
        <v>-6.095605474424189</v>
      </c>
      <c r="R614" s="32">
        <f>R530/R32*1000</f>
        <v>-0.6771834621799854</v>
      </c>
      <c r="S614" s="30"/>
      <c r="T614" s="121"/>
      <c r="U614" s="121"/>
      <c r="V614" s="34"/>
      <c r="W614" s="34"/>
      <c r="X614" s="34"/>
      <c r="Y614" s="32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2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2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2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2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2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2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2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2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2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2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2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2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2"/>
    </row>
    <row r="615" spans="1:233" s="5" customFormat="1" ht="12" hidden="1" outlineLevel="3">
      <c r="A615" s="15"/>
      <c r="B615" s="5" t="s">
        <v>579</v>
      </c>
      <c r="C615" s="28"/>
      <c r="D615" s="28"/>
      <c r="E615" s="30"/>
      <c r="F615" s="32"/>
      <c r="G615" s="32"/>
      <c r="H615" s="32"/>
      <c r="I615" s="32"/>
      <c r="J615" s="30"/>
      <c r="K615" s="32"/>
      <c r="L615" s="32"/>
      <c r="M615" s="32"/>
      <c r="N615" s="32"/>
      <c r="O615" s="30"/>
      <c r="P615" s="32"/>
      <c r="Q615" s="30"/>
      <c r="R615" s="32"/>
      <c r="S615" s="30"/>
      <c r="T615" s="121"/>
      <c r="U615" s="121"/>
      <c r="V615" s="34"/>
      <c r="W615" s="34"/>
      <c r="X615" s="34"/>
      <c r="Y615" s="32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2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2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2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2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2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2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2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2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2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2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2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2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2"/>
    </row>
    <row r="616" spans="1:233" s="5" customFormat="1" ht="12" hidden="1" outlineLevel="3">
      <c r="A616" s="15"/>
      <c r="B616" s="5" t="s">
        <v>559</v>
      </c>
      <c r="C616" s="28"/>
      <c r="D616" s="28"/>
      <c r="E616" s="30">
        <f aca="true" t="shared" si="272" ref="E616:Q616">E532/E34*1000</f>
        <v>-3.12307883154608</v>
      </c>
      <c r="F616" s="32">
        <f t="shared" si="272"/>
        <v>0.9029147971951408</v>
      </c>
      <c r="G616" s="32">
        <f t="shared" si="272"/>
        <v>0.27794013338571083</v>
      </c>
      <c r="H616" s="32">
        <f t="shared" si="272"/>
        <v>1.920854333536902</v>
      </c>
      <c r="I616" s="32">
        <f t="shared" si="272"/>
        <v>1.8876630440906765</v>
      </c>
      <c r="J616" s="30">
        <f t="shared" si="272"/>
        <v>2.204099232397882</v>
      </c>
      <c r="K616" s="32">
        <f t="shared" si="272"/>
        <v>1.7678615395440178</v>
      </c>
      <c r="L616" s="32">
        <f t="shared" si="272"/>
        <v>1.7036291303991058</v>
      </c>
      <c r="M616" s="32">
        <f t="shared" si="272"/>
        <v>1.7808149221718477</v>
      </c>
      <c r="N616" s="32">
        <f t="shared" si="272"/>
        <v>1.938196436537824</v>
      </c>
      <c r="O616" s="30">
        <f t="shared" si="272"/>
        <v>1.5261139943145439</v>
      </c>
      <c r="P616" s="32">
        <f t="shared" si="272"/>
        <v>-4.558682155017024</v>
      </c>
      <c r="Q616" s="30">
        <f t="shared" si="272"/>
        <v>1.6488243719117894</v>
      </c>
      <c r="R616" s="32">
        <f>R532/R34*1000</f>
        <v>0.8433919028322103</v>
      </c>
      <c r="S616" s="30"/>
      <c r="T616" s="121"/>
      <c r="U616" s="121"/>
      <c r="V616" s="34"/>
      <c r="W616" s="34"/>
      <c r="X616" s="34"/>
      <c r="Y616" s="32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2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2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2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2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2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2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2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2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2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2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2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2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2"/>
    </row>
    <row r="617" spans="1:233" s="5" customFormat="1" ht="12" hidden="1" outlineLevel="3">
      <c r="A617" s="15"/>
      <c r="B617" s="5" t="s">
        <v>620</v>
      </c>
      <c r="C617" s="28"/>
      <c r="D617" s="28"/>
      <c r="E617" s="30"/>
      <c r="F617" s="32"/>
      <c r="G617" s="32"/>
      <c r="H617" s="32"/>
      <c r="I617" s="32"/>
      <c r="J617" s="30"/>
      <c r="K617" s="32"/>
      <c r="L617" s="32"/>
      <c r="M617" s="32"/>
      <c r="N617" s="32"/>
      <c r="O617" s="30"/>
      <c r="P617" s="32"/>
      <c r="Q617" s="30"/>
      <c r="R617" s="32"/>
      <c r="S617" s="30"/>
      <c r="T617" s="121"/>
      <c r="U617" s="121"/>
      <c r="V617" s="34"/>
      <c r="W617" s="34"/>
      <c r="X617" s="34"/>
      <c r="Y617" s="32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2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2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2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2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2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2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2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2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2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2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2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2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2"/>
    </row>
    <row r="618" spans="1:233" s="5" customFormat="1" ht="12" hidden="1" outlineLevel="3">
      <c r="A618" s="15"/>
      <c r="B618" s="5" t="s">
        <v>556</v>
      </c>
      <c r="C618" s="28"/>
      <c r="D618" s="28"/>
      <c r="E618" s="30">
        <f aca="true" t="shared" si="273" ref="E618:Q618">E534/E36*1000</f>
        <v>-6.12037964240054</v>
      </c>
      <c r="F618" s="32">
        <f t="shared" si="273"/>
        <v>-6.319540963026816</v>
      </c>
      <c r="G618" s="32">
        <f t="shared" si="273"/>
        <v>-5.476244880141599</v>
      </c>
      <c r="H618" s="32">
        <f t="shared" si="273"/>
        <v>-4.124847736201898</v>
      </c>
      <c r="I618" s="32">
        <f t="shared" si="273"/>
        <v>-4.560187271230677</v>
      </c>
      <c r="J618" s="30">
        <f t="shared" si="273"/>
        <v>-4.486579715699647</v>
      </c>
      <c r="K618" s="32">
        <f t="shared" si="273"/>
        <v>-2.1106167114822254</v>
      </c>
      <c r="L618" s="32">
        <f t="shared" si="273"/>
        <v>-4.004725365525434</v>
      </c>
      <c r="M618" s="32">
        <f t="shared" si="273"/>
        <v>-3.1925752589068446</v>
      </c>
      <c r="N618" s="32">
        <f t="shared" si="273"/>
        <v>-3.8155144797624723</v>
      </c>
      <c r="O618" s="30">
        <f t="shared" si="273"/>
        <v>-20.321796996407183</v>
      </c>
      <c r="P618" s="32">
        <f t="shared" si="273"/>
        <v>-7.195777257414983</v>
      </c>
      <c r="Q618" s="30">
        <f t="shared" si="273"/>
        <v>-2.489225176091897</v>
      </c>
      <c r="R618" s="32">
        <f>R534/R36*1000</f>
        <v>-3.703877558583376</v>
      </c>
      <c r="S618" s="30"/>
      <c r="T618" s="121"/>
      <c r="U618" s="121"/>
      <c r="V618" s="34"/>
      <c r="W618" s="34"/>
      <c r="X618" s="34"/>
      <c r="Y618" s="32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2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2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2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2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2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2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2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2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2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2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2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2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2"/>
    </row>
    <row r="619" spans="1:233" s="5" customFormat="1" ht="12" hidden="1" outlineLevel="3">
      <c r="A619" s="15"/>
      <c r="B619" s="5" t="s">
        <v>557</v>
      </c>
      <c r="C619" s="28"/>
      <c r="D619" s="28"/>
      <c r="E619" s="30"/>
      <c r="F619" s="32"/>
      <c r="G619" s="32"/>
      <c r="H619" s="32"/>
      <c r="I619" s="32"/>
      <c r="J619" s="82">
        <f aca="true" t="shared" si="274" ref="J619:Q619">J535/J37*1000</f>
        <v>0.2831848899549357</v>
      </c>
      <c r="K619" s="83">
        <f t="shared" si="274"/>
        <v>2.142636347715912</v>
      </c>
      <c r="L619" s="83">
        <f t="shared" si="274"/>
        <v>1.068871294956186</v>
      </c>
      <c r="M619" s="83">
        <f t="shared" si="274"/>
        <v>-0.3324068124681963</v>
      </c>
      <c r="N619" s="83">
        <f t="shared" si="274"/>
        <v>-1.2839296546256096</v>
      </c>
      <c r="O619" s="82">
        <f t="shared" si="274"/>
        <v>-3.841649196660057</v>
      </c>
      <c r="P619" s="83">
        <f t="shared" si="274"/>
        <v>-0.2810823272260595</v>
      </c>
      <c r="Q619" s="82">
        <f t="shared" si="274"/>
        <v>-0.14615594873022442</v>
      </c>
      <c r="R619" s="83">
        <f>R535/R37*1000</f>
        <v>-0.15545584397886203</v>
      </c>
      <c r="S619" s="30"/>
      <c r="T619" s="121"/>
      <c r="U619" s="121"/>
      <c r="V619" s="34"/>
      <c r="W619" s="34"/>
      <c r="X619" s="34"/>
      <c r="Y619" s="32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2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2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2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2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2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2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2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2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2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2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2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2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2"/>
    </row>
    <row r="620" spans="1:233" s="5" customFormat="1" ht="12" hidden="1" outlineLevel="3">
      <c r="A620" s="15"/>
      <c r="B620" s="5" t="s">
        <v>575</v>
      </c>
      <c r="C620" s="28"/>
      <c r="D620" s="28"/>
      <c r="E620" s="30"/>
      <c r="F620" s="32"/>
      <c r="G620" s="32"/>
      <c r="H620" s="32"/>
      <c r="I620" s="32"/>
      <c r="J620" s="30"/>
      <c r="K620" s="32"/>
      <c r="L620" s="32"/>
      <c r="M620" s="32"/>
      <c r="N620" s="32"/>
      <c r="O620" s="30"/>
      <c r="P620" s="32"/>
      <c r="Q620" s="30"/>
      <c r="R620" s="32"/>
      <c r="S620" s="30"/>
      <c r="T620" s="121"/>
      <c r="U620" s="121"/>
      <c r="V620" s="34"/>
      <c r="W620" s="34"/>
      <c r="X620" s="34"/>
      <c r="Y620" s="32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2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2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2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2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2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2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2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2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2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2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2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2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2"/>
    </row>
    <row r="621" spans="1:233" s="5" customFormat="1" ht="12" hidden="1" outlineLevel="3">
      <c r="A621" s="15"/>
      <c r="B621" s="5" t="s">
        <v>563</v>
      </c>
      <c r="C621" s="28"/>
      <c r="D621" s="28"/>
      <c r="E621" s="30"/>
      <c r="F621" s="83">
        <f aca="true" t="shared" si="275" ref="F621:Q621">F537/F39*1000</f>
        <v>0.03777387200878968</v>
      </c>
      <c r="G621" s="83">
        <f t="shared" si="275"/>
        <v>0.03809927552017997</v>
      </c>
      <c r="H621" s="32">
        <f t="shared" si="275"/>
        <v>0.05110086517977366</v>
      </c>
      <c r="I621" s="32">
        <f t="shared" si="275"/>
        <v>0.072007232773042</v>
      </c>
      <c r="J621" s="30">
        <f t="shared" si="275"/>
        <v>0.2515335438527463</v>
      </c>
      <c r="K621" s="32">
        <f t="shared" si="275"/>
        <v>0.16898578781826845</v>
      </c>
      <c r="L621" s="32">
        <f t="shared" si="275"/>
        <v>0.1180575331263379</v>
      </c>
      <c r="M621" s="32">
        <f t="shared" si="275"/>
        <v>-0.20655562371363506</v>
      </c>
      <c r="N621" s="32">
        <f t="shared" si="275"/>
        <v>-0.005244405556594531</v>
      </c>
      <c r="O621" s="30">
        <f t="shared" si="275"/>
        <v>0.12374457746309678</v>
      </c>
      <c r="P621" s="32">
        <f t="shared" si="275"/>
        <v>0.35691064906560166</v>
      </c>
      <c r="Q621" s="30">
        <f t="shared" si="275"/>
        <v>0.13495613873594856</v>
      </c>
      <c r="R621" s="32">
        <f>R537/R39*1000</f>
        <v>1.2009872292533272</v>
      </c>
      <c r="S621" s="30"/>
      <c r="T621" s="121"/>
      <c r="U621" s="121"/>
      <c r="V621" s="34"/>
      <c r="W621" s="34"/>
      <c r="X621" s="34"/>
      <c r="Y621" s="32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2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2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2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2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2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2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2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2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2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2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2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2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2"/>
    </row>
    <row r="622" spans="1:233" s="5" customFormat="1" ht="12" hidden="1" outlineLevel="3">
      <c r="A622" s="15"/>
      <c r="B622" s="5" t="s">
        <v>565</v>
      </c>
      <c r="C622" s="28"/>
      <c r="D622" s="28"/>
      <c r="E622" s="30"/>
      <c r="F622" s="32"/>
      <c r="G622" s="32"/>
      <c r="H622" s="32"/>
      <c r="I622" s="83">
        <f aca="true" t="shared" si="276" ref="I622:Q622">I538/I40*1000</f>
        <v>0.026299719596664526</v>
      </c>
      <c r="J622" s="82">
        <f t="shared" si="276"/>
        <v>0.03886382200949437</v>
      </c>
      <c r="K622" s="84">
        <f t="shared" si="276"/>
        <v>0.004939545606965719</v>
      </c>
      <c r="L622" s="84">
        <f t="shared" si="276"/>
        <v>0.002934146906015441</v>
      </c>
      <c r="M622" s="32">
        <f t="shared" si="276"/>
        <v>0.5252608858731523</v>
      </c>
      <c r="N622" s="32">
        <f t="shared" si="276"/>
        <v>-1.074104134530381</v>
      </c>
      <c r="O622" s="30">
        <f t="shared" si="276"/>
        <v>0</v>
      </c>
      <c r="P622" s="32">
        <f t="shared" si="276"/>
        <v>0</v>
      </c>
      <c r="Q622" s="30">
        <f t="shared" si="276"/>
        <v>0</v>
      </c>
      <c r="R622" s="32">
        <f>R538/R40*1000</f>
        <v>0</v>
      </c>
      <c r="S622" s="30"/>
      <c r="T622" s="121"/>
      <c r="U622" s="121"/>
      <c r="V622" s="34"/>
      <c r="W622" s="34"/>
      <c r="X622" s="34"/>
      <c r="Y622" s="32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2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2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2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2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2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2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2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2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2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2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2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2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2"/>
    </row>
    <row r="623" spans="1:233" s="5" customFormat="1" ht="12" hidden="1" outlineLevel="3">
      <c r="A623" s="15"/>
      <c r="B623" s="5" t="s">
        <v>619</v>
      </c>
      <c r="C623" s="28"/>
      <c r="D623" s="28"/>
      <c r="E623" s="30"/>
      <c r="F623" s="32"/>
      <c r="G623" s="32"/>
      <c r="H623" s="32"/>
      <c r="I623" s="32"/>
      <c r="J623" s="30"/>
      <c r="K623" s="32"/>
      <c r="L623" s="32"/>
      <c r="M623" s="32"/>
      <c r="N623" s="32"/>
      <c r="O623" s="30"/>
      <c r="P623" s="32"/>
      <c r="Q623" s="30"/>
      <c r="R623" s="32"/>
      <c r="S623" s="30"/>
      <c r="T623" s="121"/>
      <c r="U623" s="121"/>
      <c r="V623" s="34"/>
      <c r="W623" s="34"/>
      <c r="X623" s="34"/>
      <c r="Y623" s="32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2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2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2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2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2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2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2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2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2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2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2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2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2"/>
    </row>
    <row r="624" spans="1:233" s="5" customFormat="1" ht="12" hidden="1" outlineLevel="3">
      <c r="A624" s="15"/>
      <c r="B624" s="5" t="s">
        <v>567</v>
      </c>
      <c r="C624" s="28"/>
      <c r="D624" s="28"/>
      <c r="E624" s="30"/>
      <c r="F624" s="32"/>
      <c r="G624" s="32"/>
      <c r="H624" s="32">
        <f aca="true" t="shared" si="277" ref="H624:Q624">H540/H42*1000</f>
        <v>0.6493577715930049</v>
      </c>
      <c r="I624" s="32">
        <f t="shared" si="277"/>
        <v>-0.6669079282304469</v>
      </c>
      <c r="J624" s="30">
        <f t="shared" si="277"/>
        <v>0.8737521871660753</v>
      </c>
      <c r="K624" s="32">
        <f t="shared" si="277"/>
        <v>1.4273043394356841</v>
      </c>
      <c r="L624" s="32">
        <f t="shared" si="277"/>
        <v>1.9007582453175844</v>
      </c>
      <c r="M624" s="32">
        <f t="shared" si="277"/>
        <v>2.2438445635417748</v>
      </c>
      <c r="N624" s="32">
        <f t="shared" si="277"/>
        <v>1.9583338106452506</v>
      </c>
      <c r="O624" s="30">
        <f t="shared" si="277"/>
        <v>0.9830550652774</v>
      </c>
      <c r="P624" s="32">
        <f t="shared" si="277"/>
        <v>0.5561818146025048</v>
      </c>
      <c r="Q624" s="30">
        <f t="shared" si="277"/>
        <v>0.453895974370143</v>
      </c>
      <c r="R624" s="32">
        <f>R540/R42*1000</f>
        <v>-2.5073759396884325</v>
      </c>
      <c r="S624" s="97"/>
      <c r="T624" s="121"/>
      <c r="U624" s="121"/>
      <c r="V624" s="34"/>
      <c r="W624" s="34"/>
      <c r="X624" s="34"/>
      <c r="Y624" s="32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2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2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2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2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2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2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2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2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2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2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2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2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2"/>
    </row>
    <row r="625" spans="1:233" s="5" customFormat="1" ht="12" hidden="1" outlineLevel="3">
      <c r="A625" s="15"/>
      <c r="B625" s="5" t="s">
        <v>566</v>
      </c>
      <c r="C625" s="28"/>
      <c r="D625" s="28"/>
      <c r="E625" s="30">
        <f aca="true" t="shared" si="278" ref="E625:Q625">E541/E43*1000</f>
        <v>0.9342197604835606</v>
      </c>
      <c r="F625" s="32">
        <f t="shared" si="278"/>
        <v>2.1808015098784277</v>
      </c>
      <c r="G625" s="32">
        <f t="shared" si="278"/>
        <v>1.1173374870738897</v>
      </c>
      <c r="H625" s="32">
        <f t="shared" si="278"/>
        <v>1.9583635959906425</v>
      </c>
      <c r="I625" s="32">
        <f t="shared" si="278"/>
        <v>1.164076129777458</v>
      </c>
      <c r="J625" s="30">
        <f t="shared" si="278"/>
        <v>3.687943972486847</v>
      </c>
      <c r="K625" s="32">
        <f t="shared" si="278"/>
        <v>3.888970418667058</v>
      </c>
      <c r="L625" s="32">
        <f t="shared" si="278"/>
        <v>8.265613862474552</v>
      </c>
      <c r="M625" s="32">
        <f t="shared" si="278"/>
        <v>1.8027438118978107</v>
      </c>
      <c r="N625" s="32">
        <f t="shared" si="278"/>
        <v>6.6002021293450674</v>
      </c>
      <c r="O625" s="30">
        <f t="shared" si="278"/>
        <v>1.1773464857428715</v>
      </c>
      <c r="P625" s="143">
        <f t="shared" si="278"/>
        <v>2.235891422693225</v>
      </c>
      <c r="Q625" s="31">
        <f t="shared" si="278"/>
        <v>3.561184259176374</v>
      </c>
      <c r="R625" s="33">
        <f>R541/R43*1000</f>
        <v>3.250889708235927</v>
      </c>
      <c r="S625" s="31"/>
      <c r="T625" s="121"/>
      <c r="U625" s="121"/>
      <c r="V625" s="34"/>
      <c r="W625" s="34"/>
      <c r="X625" s="34"/>
      <c r="Y625" s="32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2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2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2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2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2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2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2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2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2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2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2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2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2"/>
    </row>
    <row r="626" spans="1:233" s="5" customFormat="1" ht="12" hidden="1" outlineLevel="2" collapsed="1">
      <c r="A626" s="19" t="s">
        <v>602</v>
      </c>
      <c r="B626" s="20"/>
      <c r="C626" s="22"/>
      <c r="D626" s="22"/>
      <c r="E626" s="69"/>
      <c r="F626" s="70"/>
      <c r="G626" s="70"/>
      <c r="H626" s="70"/>
      <c r="I626" s="70"/>
      <c r="J626" s="69"/>
      <c r="K626" s="70"/>
      <c r="L626" s="70"/>
      <c r="M626" s="70"/>
      <c r="N626" s="70"/>
      <c r="O626" s="69"/>
      <c r="P626" s="33"/>
      <c r="Q626" s="31"/>
      <c r="R626" s="33"/>
      <c r="S626" s="31"/>
      <c r="T626" s="109"/>
      <c r="U626" s="109"/>
      <c r="V626" s="34"/>
      <c r="W626" s="34"/>
      <c r="X626" s="34"/>
      <c r="Y626" s="32"/>
      <c r="AB626" s="67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2"/>
      <c r="AR626" s="67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2"/>
      <c r="BH626" s="67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2"/>
      <c r="BX626" s="67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2"/>
      <c r="CN626" s="67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2"/>
      <c r="DD626" s="67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2"/>
      <c r="DT626" s="67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2"/>
      <c r="EJ626" s="67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2"/>
      <c r="EZ626" s="67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2"/>
      <c r="FP626" s="67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2"/>
      <c r="GF626" s="67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2"/>
      <c r="GV626" s="67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2"/>
      <c r="HL626" s="67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2"/>
    </row>
    <row r="627" spans="1:233" s="5" customFormat="1" ht="12" hidden="1" outlineLevel="3">
      <c r="A627" s="73"/>
      <c r="B627" s="17" t="s">
        <v>577</v>
      </c>
      <c r="C627" s="29"/>
      <c r="D627" s="29"/>
      <c r="E627" s="31"/>
      <c r="F627" s="33"/>
      <c r="G627" s="33"/>
      <c r="H627" s="33"/>
      <c r="I627" s="33"/>
      <c r="J627" s="31"/>
      <c r="K627" s="33"/>
      <c r="L627" s="33"/>
      <c r="M627" s="33"/>
      <c r="N627" s="33"/>
      <c r="O627" s="31"/>
      <c r="P627" s="33"/>
      <c r="Q627" s="31"/>
      <c r="R627" s="33"/>
      <c r="S627" s="31"/>
      <c r="T627" s="110"/>
      <c r="U627" s="110"/>
      <c r="V627" s="34"/>
      <c r="W627" s="34"/>
      <c r="X627" s="34"/>
      <c r="Y627" s="32"/>
      <c r="AB627" s="67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2"/>
      <c r="AR627" s="67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2"/>
      <c r="BH627" s="67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2"/>
      <c r="BX627" s="67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2"/>
      <c r="CN627" s="67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2"/>
      <c r="DD627" s="67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2"/>
      <c r="DT627" s="67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2"/>
      <c r="EJ627" s="67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2"/>
      <c r="EZ627" s="67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2"/>
      <c r="FP627" s="67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2"/>
      <c r="GF627" s="67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2"/>
      <c r="GV627" s="67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2"/>
      <c r="HL627" s="67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2"/>
    </row>
    <row r="628" spans="1:233" s="5" customFormat="1" ht="12" collapsed="1">
      <c r="A628" s="73" t="s">
        <v>1338</v>
      </c>
      <c r="B628" s="17"/>
      <c r="C628" s="29"/>
      <c r="D628" s="29"/>
      <c r="E628" s="14"/>
      <c r="F628" s="18"/>
      <c r="G628" s="18"/>
      <c r="H628" s="18"/>
      <c r="I628" s="18"/>
      <c r="J628" s="14"/>
      <c r="K628" s="18"/>
      <c r="L628" s="18"/>
      <c r="M628" s="18"/>
      <c r="N628" s="18"/>
      <c r="O628" s="14"/>
      <c r="P628" s="18"/>
      <c r="Q628" s="14"/>
      <c r="R628" s="18"/>
      <c r="S628" s="14"/>
      <c r="T628" s="106"/>
      <c r="U628" s="106"/>
      <c r="V628" s="34"/>
      <c r="W628" s="34"/>
      <c r="X628" s="34"/>
      <c r="Y628" s="32"/>
      <c r="AB628" s="67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2"/>
      <c r="AR628" s="67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2"/>
      <c r="BH628" s="67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2"/>
      <c r="BX628" s="67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2"/>
      <c r="CN628" s="67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2"/>
      <c r="DD628" s="67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2"/>
      <c r="DT628" s="67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2"/>
      <c r="EJ628" s="67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2"/>
      <c r="EZ628" s="67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2"/>
      <c r="FP628" s="67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2"/>
      <c r="GF628" s="67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2"/>
      <c r="GV628" s="67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2"/>
      <c r="HL628" s="67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2"/>
    </row>
    <row r="629" spans="1:21" ht="12" hidden="1" outlineLevel="1" collapsed="1">
      <c r="A629" s="19" t="s">
        <v>603</v>
      </c>
      <c r="B629" s="20"/>
      <c r="C629" s="20"/>
      <c r="D629" s="20"/>
      <c r="E629" s="22"/>
      <c r="F629" s="20"/>
      <c r="G629" s="20"/>
      <c r="H629" s="20"/>
      <c r="I629" s="20"/>
      <c r="J629" s="22"/>
      <c r="K629" s="20"/>
      <c r="L629" s="20"/>
      <c r="M629" s="20"/>
      <c r="N629" s="20"/>
      <c r="O629" s="22"/>
      <c r="P629" s="20"/>
      <c r="Q629" s="22"/>
      <c r="R629" s="22"/>
      <c r="S629" s="21"/>
      <c r="T629" s="105" t="s">
        <v>1327</v>
      </c>
      <c r="U629" s="21"/>
    </row>
    <row r="630" spans="1:21" ht="12" hidden="1" outlineLevel="2" collapsed="1">
      <c r="A630" s="19" t="s">
        <v>581</v>
      </c>
      <c r="B630" s="20"/>
      <c r="C630" s="20"/>
      <c r="D630" s="20"/>
      <c r="E630" s="22"/>
      <c r="F630" s="20"/>
      <c r="G630" s="20"/>
      <c r="H630" s="20"/>
      <c r="I630" s="20"/>
      <c r="J630" s="22"/>
      <c r="K630" s="20"/>
      <c r="L630" s="20"/>
      <c r="M630" s="20"/>
      <c r="N630" s="20"/>
      <c r="O630" s="22"/>
      <c r="P630" s="20"/>
      <c r="Q630" s="22"/>
      <c r="R630" s="22"/>
      <c r="S630" s="21"/>
      <c r="T630" s="21"/>
      <c r="U630" s="21"/>
    </row>
    <row r="631" spans="1:21" ht="12" hidden="1" outlineLevel="3">
      <c r="A631" s="15"/>
      <c r="B631" s="5" t="s">
        <v>562</v>
      </c>
      <c r="C631" s="6">
        <v>13805</v>
      </c>
      <c r="D631" s="6">
        <v>20130</v>
      </c>
      <c r="E631" s="37">
        <v>18285</v>
      </c>
      <c r="F631" s="1">
        <v>30125</v>
      </c>
      <c r="G631" s="1">
        <v>39355</v>
      </c>
      <c r="H631" s="1">
        <v>32360</v>
      </c>
      <c r="I631" s="1">
        <v>24635</v>
      </c>
      <c r="J631" s="37">
        <v>22460</v>
      </c>
      <c r="K631" s="1">
        <v>13350</v>
      </c>
      <c r="L631" s="1">
        <v>11920</v>
      </c>
      <c r="M631" s="1">
        <v>12841</v>
      </c>
      <c r="N631" s="1">
        <v>15821</v>
      </c>
      <c r="O631" s="37">
        <v>11020</v>
      </c>
      <c r="P631" s="1">
        <v>14455</v>
      </c>
      <c r="Q631" s="37">
        <v>17450</v>
      </c>
      <c r="R631" s="37">
        <v>17520</v>
      </c>
      <c r="S631" s="128">
        <v>28065</v>
      </c>
      <c r="T631" s="141">
        <f>U631*2</f>
        <v>41290</v>
      </c>
      <c r="U631" s="128">
        <v>20645</v>
      </c>
    </row>
    <row r="632" spans="1:21" ht="12" hidden="1" outlineLevel="3">
      <c r="A632" s="15"/>
      <c r="B632" s="5" t="s">
        <v>545</v>
      </c>
      <c r="C632" s="6">
        <v>21965</v>
      </c>
      <c r="D632" s="6">
        <v>35780</v>
      </c>
      <c r="E632" s="37">
        <v>42690</v>
      </c>
      <c r="F632" s="1">
        <v>24505</v>
      </c>
      <c r="G632" s="1">
        <v>18800</v>
      </c>
      <c r="H632" s="1">
        <v>13585</v>
      </c>
      <c r="I632" s="1">
        <v>12400</v>
      </c>
      <c r="J632" s="37">
        <v>12575</v>
      </c>
      <c r="K632" s="1">
        <v>8870</v>
      </c>
      <c r="L632" s="1">
        <v>11575</v>
      </c>
      <c r="M632" s="1">
        <v>12252</v>
      </c>
      <c r="N632" s="1">
        <v>17186</v>
      </c>
      <c r="O632" s="37">
        <v>19940</v>
      </c>
      <c r="P632" s="1">
        <v>32270</v>
      </c>
      <c r="Q632" s="37">
        <v>28285</v>
      </c>
      <c r="R632" s="37">
        <v>21215</v>
      </c>
      <c r="S632" s="128">
        <v>22850</v>
      </c>
      <c r="T632" s="141">
        <f aca="true" t="shared" si="279" ref="T632:T665">U632*2</f>
        <v>23450</v>
      </c>
      <c r="U632" s="128">
        <v>11725</v>
      </c>
    </row>
    <row r="633" spans="1:21" ht="12" hidden="1" outlineLevel="3">
      <c r="A633" s="15"/>
      <c r="B633" s="5" t="s">
        <v>555</v>
      </c>
      <c r="C633" s="6">
        <v>225</v>
      </c>
      <c r="D633" s="6">
        <v>790</v>
      </c>
      <c r="E633" s="37">
        <v>650</v>
      </c>
      <c r="F633" s="1">
        <v>1620</v>
      </c>
      <c r="G633" s="1">
        <v>950</v>
      </c>
      <c r="H633" s="1">
        <v>4405</v>
      </c>
      <c r="I633" s="1">
        <v>9675</v>
      </c>
      <c r="J633" s="37">
        <v>7715</v>
      </c>
      <c r="K633" s="1">
        <v>4540</v>
      </c>
      <c r="L633" s="1">
        <v>6780</v>
      </c>
      <c r="M633" s="1"/>
      <c r="N633" s="1"/>
      <c r="O633" s="37"/>
      <c r="P633" s="1">
        <v>1770</v>
      </c>
      <c r="Q633" s="37">
        <v>1635</v>
      </c>
      <c r="R633" s="37">
        <v>1255</v>
      </c>
      <c r="S633" s="128">
        <v>1745</v>
      </c>
      <c r="T633" s="141">
        <f t="shared" si="279"/>
        <v>1540</v>
      </c>
      <c r="U633" s="128">
        <v>770</v>
      </c>
    </row>
    <row r="634" spans="1:21" ht="12" hidden="1" outlineLevel="3">
      <c r="A634" s="15"/>
      <c r="B634" s="5" t="s">
        <v>548</v>
      </c>
      <c r="C634" s="6">
        <v>5700</v>
      </c>
      <c r="D634" s="6">
        <v>6530</v>
      </c>
      <c r="E634" s="37">
        <v>10345</v>
      </c>
      <c r="F634" s="1">
        <v>12510</v>
      </c>
      <c r="G634" s="1">
        <v>5945</v>
      </c>
      <c r="H634" s="1">
        <v>4390</v>
      </c>
      <c r="I634" s="1">
        <v>3235</v>
      </c>
      <c r="J634" s="37">
        <v>2280</v>
      </c>
      <c r="K634" s="1">
        <v>1960</v>
      </c>
      <c r="L634" s="1">
        <v>2225</v>
      </c>
      <c r="M634" s="1">
        <v>2360</v>
      </c>
      <c r="N634" s="1">
        <v>3819</v>
      </c>
      <c r="O634" s="37">
        <v>4970</v>
      </c>
      <c r="P634" s="1">
        <v>3985</v>
      </c>
      <c r="Q634" s="37">
        <v>6075</v>
      </c>
      <c r="R634" s="37">
        <v>7230</v>
      </c>
      <c r="S634" s="128">
        <v>14715</v>
      </c>
      <c r="T634" s="141">
        <f t="shared" si="279"/>
        <v>8160</v>
      </c>
      <c r="U634" s="128">
        <v>4080</v>
      </c>
    </row>
    <row r="635" spans="1:21" ht="12" hidden="1" outlineLevel="3">
      <c r="A635" s="15"/>
      <c r="B635" s="5" t="s">
        <v>568</v>
      </c>
      <c r="C635" s="6">
        <v>1270</v>
      </c>
      <c r="D635" s="6">
        <v>3105</v>
      </c>
      <c r="E635" s="37">
        <v>3170</v>
      </c>
      <c r="F635" s="1">
        <v>1650</v>
      </c>
      <c r="G635" s="1">
        <v>3445</v>
      </c>
      <c r="H635" s="1">
        <v>3090</v>
      </c>
      <c r="I635" s="1">
        <v>3575</v>
      </c>
      <c r="J635" s="37">
        <v>3595</v>
      </c>
      <c r="K635" s="1">
        <v>2275</v>
      </c>
      <c r="L635" s="1">
        <v>1405</v>
      </c>
      <c r="M635" s="1">
        <v>4016</v>
      </c>
      <c r="N635" s="1">
        <v>5910</v>
      </c>
      <c r="O635" s="37">
        <v>4020</v>
      </c>
      <c r="P635" s="1">
        <v>2975</v>
      </c>
      <c r="Q635" s="37">
        <v>3115</v>
      </c>
      <c r="R635" s="37">
        <v>3220</v>
      </c>
      <c r="S635" s="128">
        <v>3625</v>
      </c>
      <c r="T635" s="141">
        <f t="shared" si="279"/>
        <v>5220</v>
      </c>
      <c r="U635" s="128">
        <v>2610</v>
      </c>
    </row>
    <row r="636" spans="1:21" ht="12" hidden="1" outlineLevel="3">
      <c r="A636" s="15"/>
      <c r="B636" s="5" t="s">
        <v>553</v>
      </c>
      <c r="C636" s="6">
        <v>22375</v>
      </c>
      <c r="D636" s="6">
        <v>30905</v>
      </c>
      <c r="E636" s="37">
        <v>38745</v>
      </c>
      <c r="F636" s="1">
        <v>47290</v>
      </c>
      <c r="G636" s="1">
        <v>51085</v>
      </c>
      <c r="H636" s="1">
        <v>59770</v>
      </c>
      <c r="I636" s="1">
        <v>58545</v>
      </c>
      <c r="J636" s="37">
        <v>49735</v>
      </c>
      <c r="K636" s="1">
        <v>30750</v>
      </c>
      <c r="L636" s="1">
        <v>29160</v>
      </c>
      <c r="M636" s="1">
        <v>35404</v>
      </c>
      <c r="N636" s="1">
        <v>42118</v>
      </c>
      <c r="O636" s="37">
        <v>47790</v>
      </c>
      <c r="P636" s="1">
        <v>57335</v>
      </c>
      <c r="Q636" s="37">
        <v>61455</v>
      </c>
      <c r="R636" s="37">
        <v>66265</v>
      </c>
      <c r="S636" s="128">
        <v>64310</v>
      </c>
      <c r="T636" s="141">
        <f t="shared" si="279"/>
        <v>64310</v>
      </c>
      <c r="U636" s="128">
        <v>32155</v>
      </c>
    </row>
    <row r="637" spans="1:21" ht="12" hidden="1" outlineLevel="3">
      <c r="A637" s="15"/>
      <c r="B637" s="5" t="s">
        <v>580</v>
      </c>
      <c r="C637" s="6">
        <v>98645</v>
      </c>
      <c r="D637" s="6">
        <v>94775</v>
      </c>
      <c r="E637" s="37">
        <v>78565</v>
      </c>
      <c r="F637" s="1">
        <v>88285</v>
      </c>
      <c r="G637" s="1">
        <v>71125</v>
      </c>
      <c r="H637" s="1">
        <v>50565</v>
      </c>
      <c r="I637" s="1">
        <v>35605</v>
      </c>
      <c r="J637" s="37">
        <v>28915</v>
      </c>
      <c r="K637" s="1">
        <v>21030</v>
      </c>
      <c r="L637" s="1">
        <v>19165</v>
      </c>
      <c r="M637" s="1">
        <v>22085</v>
      </c>
      <c r="N637" s="1">
        <v>27649</v>
      </c>
      <c r="O637" s="37">
        <v>41330</v>
      </c>
      <c r="P637" s="1">
        <v>53345</v>
      </c>
      <c r="Q637" s="37">
        <v>77650</v>
      </c>
      <c r="R637" s="37">
        <v>126995</v>
      </c>
      <c r="S637" s="128">
        <v>202815</v>
      </c>
      <c r="T637" s="141">
        <f t="shared" si="279"/>
        <v>343570</v>
      </c>
      <c r="U637" s="128">
        <v>171785</v>
      </c>
    </row>
    <row r="638" spans="1:21" ht="12" hidden="1" outlineLevel="3">
      <c r="A638" s="15"/>
      <c r="B638" s="5" t="s">
        <v>551</v>
      </c>
      <c r="C638" s="6">
        <v>2950</v>
      </c>
      <c r="D638" s="6">
        <v>1530</v>
      </c>
      <c r="E638" s="37">
        <v>3085</v>
      </c>
      <c r="F638" s="1">
        <v>5500</v>
      </c>
      <c r="G638" s="1">
        <v>5665</v>
      </c>
      <c r="H638" s="1">
        <v>8180</v>
      </c>
      <c r="I638" s="1">
        <v>4470</v>
      </c>
      <c r="J638" s="37">
        <v>9050</v>
      </c>
      <c r="K638" s="1">
        <v>12265</v>
      </c>
      <c r="L638" s="1">
        <v>25115</v>
      </c>
      <c r="M638" s="1">
        <v>19884</v>
      </c>
      <c r="N638" s="1">
        <v>15928</v>
      </c>
      <c r="O638" s="37">
        <v>10270</v>
      </c>
      <c r="P638" s="1">
        <v>9310</v>
      </c>
      <c r="Q638" s="37">
        <v>9575</v>
      </c>
      <c r="R638" s="37">
        <v>8225</v>
      </c>
      <c r="S638" s="128">
        <v>9435</v>
      </c>
      <c r="T638" s="141">
        <f t="shared" si="279"/>
        <v>12480</v>
      </c>
      <c r="U638" s="128">
        <v>6240</v>
      </c>
    </row>
    <row r="639" spans="1:21" ht="12" hidden="1" outlineLevel="3">
      <c r="A639" s="15"/>
      <c r="B639" s="5" t="s">
        <v>571</v>
      </c>
      <c r="C639" s="6" t="s">
        <v>612</v>
      </c>
      <c r="D639" s="6" t="s">
        <v>612</v>
      </c>
      <c r="E639" s="41"/>
      <c r="F639" s="2"/>
      <c r="G639" s="2"/>
      <c r="H639" s="2"/>
      <c r="I639" s="2"/>
      <c r="J639" s="37">
        <v>85</v>
      </c>
      <c r="K639" s="1">
        <v>40</v>
      </c>
      <c r="L639" s="2"/>
      <c r="M639" s="2"/>
      <c r="N639" s="2"/>
      <c r="O639" s="37"/>
      <c r="P639" s="1">
        <v>75</v>
      </c>
      <c r="Q639" s="41">
        <v>120</v>
      </c>
      <c r="R639" s="41">
        <v>170</v>
      </c>
      <c r="S639" s="129">
        <v>170</v>
      </c>
      <c r="T639" s="131">
        <f t="shared" si="279"/>
        <v>160</v>
      </c>
      <c r="U639" s="129">
        <v>80</v>
      </c>
    </row>
    <row r="640" spans="1:21" ht="12" hidden="1" outlineLevel="3">
      <c r="A640" s="15"/>
      <c r="B640" s="5" t="s">
        <v>550</v>
      </c>
      <c r="C640" s="6">
        <v>4625</v>
      </c>
      <c r="D640" s="6">
        <v>7725</v>
      </c>
      <c r="E640" s="37">
        <v>10940</v>
      </c>
      <c r="F640" s="1">
        <v>10325</v>
      </c>
      <c r="G640" s="1">
        <v>11635</v>
      </c>
      <c r="H640" s="1">
        <v>7485</v>
      </c>
      <c r="I640" s="1">
        <v>4265</v>
      </c>
      <c r="J640" s="37">
        <v>4305</v>
      </c>
      <c r="K640" s="1">
        <v>4240</v>
      </c>
      <c r="L640" s="1">
        <v>3935</v>
      </c>
      <c r="M640" s="1">
        <v>3866</v>
      </c>
      <c r="N640" s="1">
        <v>2689</v>
      </c>
      <c r="O640" s="37">
        <v>1940</v>
      </c>
      <c r="P640" s="1">
        <v>1290</v>
      </c>
      <c r="Q640" s="37">
        <v>955</v>
      </c>
      <c r="R640" s="37">
        <v>945</v>
      </c>
      <c r="S640" s="128">
        <v>1450</v>
      </c>
      <c r="T640" s="141">
        <f t="shared" si="279"/>
        <v>2960</v>
      </c>
      <c r="U640" s="128">
        <v>1480</v>
      </c>
    </row>
    <row r="641" spans="1:21" ht="12" hidden="1" outlineLevel="3">
      <c r="A641" s="15"/>
      <c r="B641" s="5" t="s">
        <v>554</v>
      </c>
      <c r="C641" s="6">
        <v>13100</v>
      </c>
      <c r="D641" s="6">
        <v>18450</v>
      </c>
      <c r="E641" s="37">
        <v>15195</v>
      </c>
      <c r="F641" s="1">
        <v>17400</v>
      </c>
      <c r="G641" s="1">
        <v>16015</v>
      </c>
      <c r="H641" s="1">
        <v>13705</v>
      </c>
      <c r="I641" s="1">
        <v>9630</v>
      </c>
      <c r="J641" s="37">
        <v>9345</v>
      </c>
      <c r="K641" s="1">
        <v>10350</v>
      </c>
      <c r="L641" s="1">
        <v>14055</v>
      </c>
      <c r="M641" s="1">
        <v>30324</v>
      </c>
      <c r="N641" s="1">
        <v>17603</v>
      </c>
      <c r="O641" s="37">
        <v>8190</v>
      </c>
      <c r="P641" s="1">
        <v>40355</v>
      </c>
      <c r="Q641" s="37">
        <v>17350</v>
      </c>
      <c r="R641" s="37">
        <v>26620</v>
      </c>
      <c r="S641" s="128">
        <v>64625</v>
      </c>
      <c r="T641" s="141">
        <f t="shared" si="279"/>
        <v>61070</v>
      </c>
      <c r="U641" s="128">
        <v>30535</v>
      </c>
    </row>
    <row r="642" spans="1:21" ht="12" hidden="1" outlineLevel="3">
      <c r="A642" s="15"/>
      <c r="B642" s="5" t="s">
        <v>572</v>
      </c>
      <c r="C642" s="6"/>
      <c r="D642" s="6"/>
      <c r="E642" s="37"/>
      <c r="F642" s="1"/>
      <c r="G642" s="1"/>
      <c r="H642" s="1"/>
      <c r="I642" s="1"/>
      <c r="J642" s="37"/>
      <c r="K642" s="1"/>
      <c r="L642" s="1"/>
      <c r="M642" s="1"/>
      <c r="N642" s="1"/>
      <c r="O642" s="37"/>
      <c r="P642" s="1"/>
      <c r="Q642" s="37"/>
      <c r="R642" s="37"/>
      <c r="S642" s="128"/>
      <c r="T642" s="141">
        <f t="shared" si="279"/>
        <v>110</v>
      </c>
      <c r="U642" s="128">
        <v>55</v>
      </c>
    </row>
    <row r="643" spans="1:21" ht="12" hidden="1" outlineLevel="3">
      <c r="A643" s="15"/>
      <c r="B643" s="5" t="s">
        <v>558</v>
      </c>
      <c r="C643" s="6">
        <v>1710</v>
      </c>
      <c r="D643" s="6">
        <v>2930</v>
      </c>
      <c r="E643" s="37">
        <v>625</v>
      </c>
      <c r="F643" s="1">
        <v>685</v>
      </c>
      <c r="G643" s="1">
        <v>1040</v>
      </c>
      <c r="H643" s="1">
        <v>1550</v>
      </c>
      <c r="I643" s="1">
        <v>1575</v>
      </c>
      <c r="J643" s="37">
        <v>800</v>
      </c>
      <c r="K643" s="1">
        <v>525</v>
      </c>
      <c r="L643" s="1">
        <v>425</v>
      </c>
      <c r="M643" s="1">
        <v>463</v>
      </c>
      <c r="N643" s="1">
        <v>477</v>
      </c>
      <c r="O643" s="37">
        <v>750</v>
      </c>
      <c r="P643" s="1">
        <v>2155</v>
      </c>
      <c r="Q643" s="37">
        <v>2055</v>
      </c>
      <c r="R643" s="37">
        <v>1070</v>
      </c>
      <c r="S643" s="128">
        <v>1150</v>
      </c>
      <c r="T643" s="141">
        <f t="shared" si="279"/>
        <v>1140</v>
      </c>
      <c r="U643" s="128">
        <v>570</v>
      </c>
    </row>
    <row r="644" spans="1:21" ht="12" hidden="1" outlineLevel="3">
      <c r="A644" s="15"/>
      <c r="B644" s="5" t="s">
        <v>560</v>
      </c>
      <c r="C644" s="6">
        <v>160</v>
      </c>
      <c r="D644" s="6">
        <v>255</v>
      </c>
      <c r="E644" s="37">
        <v>160</v>
      </c>
      <c r="F644" s="1">
        <v>155</v>
      </c>
      <c r="G644" s="1">
        <v>350</v>
      </c>
      <c r="H644" s="1">
        <v>455</v>
      </c>
      <c r="I644" s="1">
        <v>995</v>
      </c>
      <c r="J644" s="37">
        <v>1165</v>
      </c>
      <c r="K644" s="1">
        <v>1270</v>
      </c>
      <c r="L644" s="1">
        <v>1380</v>
      </c>
      <c r="M644" s="1"/>
      <c r="N644" s="1"/>
      <c r="O644" s="37"/>
      <c r="P644" s="1">
        <v>1890</v>
      </c>
      <c r="Q644" s="37">
        <v>2080</v>
      </c>
      <c r="R644" s="37">
        <v>2245</v>
      </c>
      <c r="S644" s="128">
        <v>1350</v>
      </c>
      <c r="T644" s="141">
        <f t="shared" si="279"/>
        <v>1620</v>
      </c>
      <c r="U644" s="128">
        <v>810</v>
      </c>
    </row>
    <row r="645" spans="1:21" ht="12" hidden="1" outlineLevel="3">
      <c r="A645" s="15"/>
      <c r="B645" s="5" t="s">
        <v>561</v>
      </c>
      <c r="C645" s="6">
        <v>45215</v>
      </c>
      <c r="D645" s="6">
        <v>39275</v>
      </c>
      <c r="E645" s="37">
        <v>43895</v>
      </c>
      <c r="F645" s="1">
        <v>32580</v>
      </c>
      <c r="G645" s="1">
        <v>18665</v>
      </c>
      <c r="H645" s="1">
        <v>13400</v>
      </c>
      <c r="I645" s="1">
        <v>9780</v>
      </c>
      <c r="J645" s="37">
        <v>12345</v>
      </c>
      <c r="K645" s="1">
        <v>14465</v>
      </c>
      <c r="L645" s="1">
        <v>7100</v>
      </c>
      <c r="M645" s="1">
        <v>13399</v>
      </c>
      <c r="N645" s="1">
        <v>14905</v>
      </c>
      <c r="O645" s="37">
        <v>13330</v>
      </c>
      <c r="P645" s="1">
        <v>14600</v>
      </c>
      <c r="Q645" s="37">
        <v>13100</v>
      </c>
      <c r="R645" s="37">
        <v>13095</v>
      </c>
      <c r="S645" s="128">
        <v>24535</v>
      </c>
      <c r="T645" s="141">
        <f t="shared" si="279"/>
        <v>19490</v>
      </c>
      <c r="U645" s="128">
        <v>9745</v>
      </c>
    </row>
    <row r="646" spans="1:21" ht="12" hidden="1" outlineLevel="3">
      <c r="A646" s="15"/>
      <c r="B646" s="5" t="s">
        <v>573</v>
      </c>
      <c r="C646" s="6">
        <v>8375</v>
      </c>
      <c r="D646" s="6">
        <v>10160</v>
      </c>
      <c r="E646" s="37">
        <v>10845</v>
      </c>
      <c r="F646" s="1">
        <v>14770</v>
      </c>
      <c r="G646" s="1">
        <v>17480</v>
      </c>
      <c r="H646" s="1">
        <v>16020</v>
      </c>
      <c r="I646" s="1">
        <v>7950</v>
      </c>
      <c r="J646" s="37">
        <v>5400</v>
      </c>
      <c r="K646" s="1">
        <v>5320</v>
      </c>
      <c r="L646" s="3">
        <v>6528</v>
      </c>
      <c r="M646" s="1">
        <v>14431</v>
      </c>
      <c r="N646" s="1">
        <v>17226</v>
      </c>
      <c r="O646" s="37">
        <v>10060</v>
      </c>
      <c r="P646" s="1">
        <v>9055</v>
      </c>
      <c r="Q646" s="37">
        <v>9785</v>
      </c>
      <c r="R646" s="37">
        <v>11980</v>
      </c>
      <c r="S646" s="128">
        <v>11480</v>
      </c>
      <c r="T646" s="141">
        <f t="shared" si="279"/>
        <v>9240</v>
      </c>
      <c r="U646" s="128">
        <v>4620</v>
      </c>
    </row>
    <row r="647" spans="1:21" ht="12" hidden="1" outlineLevel="3">
      <c r="A647" s="15"/>
      <c r="B647" s="5" t="s">
        <v>564</v>
      </c>
      <c r="C647" s="6">
        <v>355</v>
      </c>
      <c r="D647" s="6">
        <v>305</v>
      </c>
      <c r="E647" s="37">
        <v>225</v>
      </c>
      <c r="F647" s="1">
        <v>235</v>
      </c>
      <c r="G647" s="1">
        <v>245</v>
      </c>
      <c r="H647" s="1">
        <v>115</v>
      </c>
      <c r="I647" s="1">
        <v>115</v>
      </c>
      <c r="J647" s="37">
        <v>115</v>
      </c>
      <c r="K647" s="1">
        <v>130</v>
      </c>
      <c r="L647" s="1">
        <v>225</v>
      </c>
      <c r="M647" s="1">
        <v>161</v>
      </c>
      <c r="N647" s="1">
        <v>139</v>
      </c>
      <c r="O647" s="37">
        <v>160</v>
      </c>
      <c r="P647" s="1">
        <v>275</v>
      </c>
      <c r="Q647" s="37">
        <v>295</v>
      </c>
      <c r="R647" s="37">
        <v>505</v>
      </c>
      <c r="S647" s="128">
        <v>445</v>
      </c>
      <c r="T647" s="141">
        <f t="shared" si="279"/>
        <v>860</v>
      </c>
      <c r="U647" s="128">
        <v>430</v>
      </c>
    </row>
    <row r="648" spans="1:21" ht="12" hidden="1" outlineLevel="3">
      <c r="A648" s="15"/>
      <c r="B648" s="5" t="s">
        <v>552</v>
      </c>
      <c r="C648" s="6">
        <v>4935</v>
      </c>
      <c r="D648" s="6">
        <v>8405</v>
      </c>
      <c r="E648" s="37">
        <v>7925</v>
      </c>
      <c r="F648" s="1">
        <v>9490</v>
      </c>
      <c r="G648" s="1">
        <v>6310</v>
      </c>
      <c r="H648" s="1">
        <v>5765</v>
      </c>
      <c r="I648" s="1">
        <v>5365</v>
      </c>
      <c r="J648" s="37">
        <v>5050</v>
      </c>
      <c r="K648" s="1">
        <v>5295</v>
      </c>
      <c r="L648" s="1">
        <v>7195</v>
      </c>
      <c r="M648" s="1">
        <v>4517</v>
      </c>
      <c r="N648" s="1">
        <v>3007</v>
      </c>
      <c r="O648" s="37">
        <v>2740</v>
      </c>
      <c r="P648" s="1">
        <v>3420</v>
      </c>
      <c r="Q648" s="37">
        <v>2565</v>
      </c>
      <c r="R648" s="37">
        <v>4495</v>
      </c>
      <c r="S648" s="128">
        <v>5615</v>
      </c>
      <c r="T648" s="141">
        <f t="shared" si="279"/>
        <v>9430</v>
      </c>
      <c r="U648" s="128">
        <v>4715</v>
      </c>
    </row>
    <row r="649" spans="1:21" ht="12" hidden="1" outlineLevel="3">
      <c r="A649" s="15"/>
      <c r="B649" s="5" t="s">
        <v>569</v>
      </c>
      <c r="C649" s="6">
        <v>12840</v>
      </c>
      <c r="D649" s="6">
        <v>11220</v>
      </c>
      <c r="E649" s="37">
        <v>16285</v>
      </c>
      <c r="F649" s="1">
        <v>23500</v>
      </c>
      <c r="G649" s="1">
        <v>33015</v>
      </c>
      <c r="H649" s="1">
        <v>31355</v>
      </c>
      <c r="I649" s="1">
        <v>23160</v>
      </c>
      <c r="J649" s="37">
        <v>17530</v>
      </c>
      <c r="K649" s="1">
        <v>24320</v>
      </c>
      <c r="L649" s="1">
        <v>36205</v>
      </c>
      <c r="M649" s="1">
        <v>24353</v>
      </c>
      <c r="N649" s="1">
        <v>24194</v>
      </c>
      <c r="O649" s="37">
        <v>31820</v>
      </c>
      <c r="P649" s="1">
        <v>29710</v>
      </c>
      <c r="Q649" s="37">
        <v>43945</v>
      </c>
      <c r="R649" s="37">
        <v>54365</v>
      </c>
      <c r="S649" s="128">
        <v>81325</v>
      </c>
      <c r="T649" s="141">
        <f t="shared" si="279"/>
        <v>57970</v>
      </c>
      <c r="U649" s="128">
        <v>28985</v>
      </c>
    </row>
    <row r="650" spans="1:21" ht="12" hidden="1" outlineLevel="3">
      <c r="A650" s="15"/>
      <c r="B650" s="5" t="s">
        <v>574</v>
      </c>
      <c r="C650" s="6">
        <v>39885</v>
      </c>
      <c r="D650" s="6">
        <v>44510</v>
      </c>
      <c r="E650" s="37">
        <v>17705</v>
      </c>
      <c r="F650" s="1">
        <v>19405</v>
      </c>
      <c r="G650" s="1">
        <v>24430</v>
      </c>
      <c r="H650" s="1">
        <v>19545</v>
      </c>
      <c r="I650" s="1">
        <v>13475</v>
      </c>
      <c r="J650" s="37">
        <v>9350</v>
      </c>
      <c r="K650" s="1">
        <v>9315</v>
      </c>
      <c r="L650" s="1">
        <v>9525</v>
      </c>
      <c r="M650" s="1">
        <v>16606</v>
      </c>
      <c r="N650" s="1">
        <v>16005</v>
      </c>
      <c r="O650" s="37">
        <v>13520</v>
      </c>
      <c r="P650" s="1">
        <v>23880</v>
      </c>
      <c r="Q650" s="37">
        <v>28640</v>
      </c>
      <c r="R650" s="37">
        <v>21460</v>
      </c>
      <c r="S650" s="128">
        <v>23770</v>
      </c>
      <c r="T650" s="141">
        <f t="shared" si="279"/>
        <v>23750</v>
      </c>
      <c r="U650" s="128">
        <v>11875</v>
      </c>
    </row>
    <row r="651" spans="1:21" ht="12" hidden="1" outlineLevel="3">
      <c r="A651" s="15"/>
      <c r="B651" s="5" t="s">
        <v>570</v>
      </c>
      <c r="C651" s="6">
        <v>46015</v>
      </c>
      <c r="D651" s="6">
        <v>71160</v>
      </c>
      <c r="E651" s="37">
        <v>80315</v>
      </c>
      <c r="F651" s="1">
        <v>71365</v>
      </c>
      <c r="G651" s="1">
        <v>103080</v>
      </c>
      <c r="H651" s="1">
        <v>60045</v>
      </c>
      <c r="I651" s="1">
        <v>40625</v>
      </c>
      <c r="J651" s="37">
        <v>30840</v>
      </c>
      <c r="K651" s="1">
        <v>28320</v>
      </c>
      <c r="L651" s="1">
        <v>27905</v>
      </c>
      <c r="M651" s="1">
        <v>31315</v>
      </c>
      <c r="N651" s="1">
        <v>30675</v>
      </c>
      <c r="O651" s="37">
        <v>22090</v>
      </c>
      <c r="P651" s="1">
        <v>26940</v>
      </c>
      <c r="Q651" s="37">
        <v>28895</v>
      </c>
      <c r="R651" s="37">
        <v>30820</v>
      </c>
      <c r="S651" s="128">
        <v>33010</v>
      </c>
      <c r="T651" s="141">
        <f t="shared" si="279"/>
        <v>30210</v>
      </c>
      <c r="U651" s="128">
        <v>15105</v>
      </c>
    </row>
    <row r="652" spans="1:21" ht="12" hidden="1" outlineLevel="2" collapsed="1">
      <c r="A652" s="19" t="s">
        <v>583</v>
      </c>
      <c r="B652" s="20"/>
      <c r="C652" s="47"/>
      <c r="D652" s="47"/>
      <c r="E652" s="78"/>
      <c r="F652" s="78"/>
      <c r="G652" s="78"/>
      <c r="H652" s="78"/>
      <c r="I652" s="78"/>
      <c r="J652" s="86"/>
      <c r="K652" s="78"/>
      <c r="L652" s="78"/>
      <c r="M652" s="78"/>
      <c r="N652" s="78"/>
      <c r="O652" s="86"/>
      <c r="P652" s="78"/>
      <c r="Q652" s="86"/>
      <c r="R652" s="86"/>
      <c r="S652" s="130"/>
      <c r="T652" s="155"/>
      <c r="U652" s="130"/>
    </row>
    <row r="653" spans="1:21" ht="12" hidden="1" outlineLevel="3">
      <c r="A653" s="15"/>
      <c r="B653" s="5" t="s">
        <v>546</v>
      </c>
      <c r="C653" s="6">
        <v>835</v>
      </c>
      <c r="D653" s="6">
        <v>1350</v>
      </c>
      <c r="E653" s="37">
        <v>1755</v>
      </c>
      <c r="F653" s="1">
        <v>2430</v>
      </c>
      <c r="G653" s="1">
        <v>2890</v>
      </c>
      <c r="H653" s="1">
        <v>1320</v>
      </c>
      <c r="I653" s="1">
        <v>985</v>
      </c>
      <c r="J653" s="37">
        <v>700</v>
      </c>
      <c r="K653" s="1">
        <v>500</v>
      </c>
      <c r="L653" s="1">
        <v>815</v>
      </c>
      <c r="M653" s="1">
        <v>745</v>
      </c>
      <c r="N653" s="1">
        <v>855</v>
      </c>
      <c r="O653" s="37">
        <v>1025</v>
      </c>
      <c r="P653" s="1">
        <v>890</v>
      </c>
      <c r="Q653" s="37">
        <v>1385</v>
      </c>
      <c r="R653" s="37">
        <v>7145</v>
      </c>
      <c r="S653" s="128">
        <v>11080</v>
      </c>
      <c r="T653" s="141">
        <f t="shared" si="279"/>
        <v>14660</v>
      </c>
      <c r="U653" s="128">
        <v>7330</v>
      </c>
    </row>
    <row r="654" spans="1:21" ht="12" hidden="1" outlineLevel="3">
      <c r="A654" s="15"/>
      <c r="B654" s="5" t="s">
        <v>576</v>
      </c>
      <c r="C654" s="6"/>
      <c r="D654" s="6"/>
      <c r="E654" s="41"/>
      <c r="F654" s="2"/>
      <c r="G654" s="2"/>
      <c r="H654" s="2"/>
      <c r="I654" s="2"/>
      <c r="J654" s="41"/>
      <c r="K654" s="2"/>
      <c r="L654" s="2"/>
      <c r="M654" s="2"/>
      <c r="N654" s="2"/>
      <c r="O654" s="41"/>
      <c r="P654" s="2"/>
      <c r="Q654" s="41"/>
      <c r="R654" s="41">
        <v>1080</v>
      </c>
      <c r="S654" s="129">
        <v>450</v>
      </c>
      <c r="T654" s="131">
        <f t="shared" si="279"/>
        <v>200</v>
      </c>
      <c r="U654" s="129">
        <v>100</v>
      </c>
    </row>
    <row r="655" spans="1:21" ht="12" hidden="1" outlineLevel="3">
      <c r="A655" s="15"/>
      <c r="B655" s="5" t="s">
        <v>547</v>
      </c>
      <c r="C655" s="6">
        <v>4085</v>
      </c>
      <c r="D655" s="6">
        <v>7355</v>
      </c>
      <c r="E655" s="37">
        <v>8790</v>
      </c>
      <c r="F655" s="1">
        <v>18095</v>
      </c>
      <c r="G655" s="1">
        <v>8485</v>
      </c>
      <c r="H655" s="1">
        <v>11400</v>
      </c>
      <c r="I655" s="1">
        <v>5300</v>
      </c>
      <c r="J655" s="37">
        <v>3590</v>
      </c>
      <c r="K655" s="1">
        <v>2730</v>
      </c>
      <c r="L655" s="1">
        <v>1585</v>
      </c>
      <c r="M655" s="1">
        <v>1711</v>
      </c>
      <c r="N655" s="1">
        <v>1355</v>
      </c>
      <c r="O655" s="37">
        <v>460</v>
      </c>
      <c r="P655" s="1">
        <v>755</v>
      </c>
      <c r="Q655" s="37">
        <v>755</v>
      </c>
      <c r="R655" s="37">
        <v>710</v>
      </c>
      <c r="S655" s="128">
        <v>1155</v>
      </c>
      <c r="T655" s="141">
        <f t="shared" si="279"/>
        <v>1560</v>
      </c>
      <c r="U655" s="128">
        <v>780</v>
      </c>
    </row>
    <row r="656" spans="1:21" ht="12" hidden="1" outlineLevel="3">
      <c r="A656" s="15"/>
      <c r="B656" s="5" t="s">
        <v>549</v>
      </c>
      <c r="C656" s="6">
        <v>25</v>
      </c>
      <c r="D656" s="6">
        <v>25</v>
      </c>
      <c r="E656" s="37">
        <v>5</v>
      </c>
      <c r="F656" s="1">
        <v>10</v>
      </c>
      <c r="G656" s="1">
        <v>10</v>
      </c>
      <c r="H656" s="1">
        <v>15</v>
      </c>
      <c r="I656" s="1">
        <v>10</v>
      </c>
      <c r="J656" s="37">
        <v>10</v>
      </c>
      <c r="K656" s="1">
        <v>5</v>
      </c>
      <c r="L656" s="1">
        <v>15</v>
      </c>
      <c r="M656" s="1">
        <v>36</v>
      </c>
      <c r="N656" s="1">
        <v>30</v>
      </c>
      <c r="O656" s="37"/>
      <c r="P656" s="1">
        <v>65</v>
      </c>
      <c r="Q656" s="37">
        <v>75</v>
      </c>
      <c r="R656" s="37">
        <v>95</v>
      </c>
      <c r="S656" s="128">
        <v>155</v>
      </c>
      <c r="T656" s="141">
        <f t="shared" si="279"/>
        <v>230</v>
      </c>
      <c r="U656" s="128">
        <v>115</v>
      </c>
    </row>
    <row r="657" spans="1:21" ht="12" hidden="1" outlineLevel="3">
      <c r="A657" s="15"/>
      <c r="B657" s="5" t="s">
        <v>579</v>
      </c>
      <c r="C657" s="6"/>
      <c r="D657" s="6"/>
      <c r="E657" s="41"/>
      <c r="F657" s="2"/>
      <c r="G657" s="2"/>
      <c r="H657" s="2"/>
      <c r="I657" s="2"/>
      <c r="J657" s="41"/>
      <c r="K657" s="2"/>
      <c r="L657" s="2"/>
      <c r="M657" s="2"/>
      <c r="N657" s="2"/>
      <c r="O657" s="41"/>
      <c r="Q657" s="41"/>
      <c r="R657" s="41"/>
      <c r="S657" s="129"/>
      <c r="T657" s="131"/>
      <c r="U657" s="129"/>
    </row>
    <row r="658" spans="1:21" ht="12" hidden="1" outlineLevel="3">
      <c r="A658" s="15"/>
      <c r="B658" s="5" t="s">
        <v>559</v>
      </c>
      <c r="C658" s="6">
        <v>7120</v>
      </c>
      <c r="D658" s="6">
        <v>11500</v>
      </c>
      <c r="E658" s="37">
        <v>7800</v>
      </c>
      <c r="F658" s="1">
        <v>9555</v>
      </c>
      <c r="G658" s="1">
        <v>6410</v>
      </c>
      <c r="H658" s="1">
        <v>2400</v>
      </c>
      <c r="I658" s="1">
        <v>1600</v>
      </c>
      <c r="J658" s="37">
        <v>1610</v>
      </c>
      <c r="K658" s="1">
        <v>2115</v>
      </c>
      <c r="L658" s="1">
        <v>3420</v>
      </c>
      <c r="M658" s="1">
        <v>3118</v>
      </c>
      <c r="N658" s="1">
        <v>4672</v>
      </c>
      <c r="O658" s="37">
        <v>2460</v>
      </c>
      <c r="P658" s="2">
        <v>1695</v>
      </c>
      <c r="Q658" s="37">
        <v>2155</v>
      </c>
      <c r="R658" s="37">
        <v>18900</v>
      </c>
      <c r="S658" s="128">
        <v>42775</v>
      </c>
      <c r="T658" s="141">
        <f t="shared" si="279"/>
        <v>133570</v>
      </c>
      <c r="U658" s="128">
        <v>66785</v>
      </c>
    </row>
    <row r="659" spans="1:21" ht="12" hidden="1" outlineLevel="3">
      <c r="A659" s="15"/>
      <c r="B659" s="5" t="s">
        <v>556</v>
      </c>
      <c r="C659" s="6">
        <v>35</v>
      </c>
      <c r="D659" s="6">
        <v>20</v>
      </c>
      <c r="E659" s="37">
        <v>5</v>
      </c>
      <c r="F659" s="1">
        <v>15</v>
      </c>
      <c r="G659" s="1">
        <v>25</v>
      </c>
      <c r="H659" s="1">
        <v>5</v>
      </c>
      <c r="I659" s="1">
        <v>5</v>
      </c>
      <c r="J659" s="37">
        <v>20</v>
      </c>
      <c r="K659" s="1">
        <v>10</v>
      </c>
      <c r="L659" s="1">
        <v>35</v>
      </c>
      <c r="M659" s="1">
        <v>55</v>
      </c>
      <c r="N659" s="1">
        <v>60</v>
      </c>
      <c r="O659" s="37">
        <v>65</v>
      </c>
      <c r="P659" s="1">
        <v>340</v>
      </c>
      <c r="Q659" s="37">
        <v>205</v>
      </c>
      <c r="R659" s="37">
        <v>195</v>
      </c>
      <c r="S659" s="128">
        <v>375</v>
      </c>
      <c r="T659" s="141">
        <f t="shared" si="279"/>
        <v>310</v>
      </c>
      <c r="U659" s="128">
        <v>155</v>
      </c>
    </row>
    <row r="660" spans="1:21" ht="12" hidden="1" outlineLevel="3">
      <c r="A660" s="15"/>
      <c r="B660" s="5" t="s">
        <v>557</v>
      </c>
      <c r="C660" s="6">
        <v>160</v>
      </c>
      <c r="D660" s="6">
        <v>145</v>
      </c>
      <c r="E660" s="37">
        <v>305</v>
      </c>
      <c r="F660" s="1">
        <v>425</v>
      </c>
      <c r="G660" s="1">
        <v>365</v>
      </c>
      <c r="H660" s="1">
        <v>395</v>
      </c>
      <c r="I660" s="1">
        <v>165</v>
      </c>
      <c r="J660" s="37">
        <v>100</v>
      </c>
      <c r="K660" s="1">
        <v>145</v>
      </c>
      <c r="L660" s="1">
        <v>125</v>
      </c>
      <c r="M660" s="1">
        <v>520</v>
      </c>
      <c r="N660" s="1">
        <v>450</v>
      </c>
      <c r="O660" s="37">
        <v>495</v>
      </c>
      <c r="P660" s="1">
        <v>525</v>
      </c>
      <c r="Q660" s="37">
        <v>645</v>
      </c>
      <c r="R660" s="37">
        <v>400</v>
      </c>
      <c r="S660" s="128">
        <v>440</v>
      </c>
      <c r="T660" s="141">
        <f t="shared" si="279"/>
        <v>270</v>
      </c>
      <c r="U660" s="128">
        <v>135</v>
      </c>
    </row>
    <row r="661" spans="1:21" ht="12" hidden="1" outlineLevel="3">
      <c r="A661" s="15"/>
      <c r="B661" s="5" t="s">
        <v>575</v>
      </c>
      <c r="C661" s="6"/>
      <c r="D661" s="6"/>
      <c r="E661" s="41"/>
      <c r="F661" s="2"/>
      <c r="G661" s="2"/>
      <c r="H661" s="2"/>
      <c r="I661" s="2"/>
      <c r="J661" s="41"/>
      <c r="K661" s="2"/>
      <c r="L661" s="2"/>
      <c r="M661" s="2"/>
      <c r="N661" s="2"/>
      <c r="O661" s="41"/>
      <c r="Q661" s="41"/>
      <c r="R661" s="41"/>
      <c r="S661" s="129"/>
      <c r="T661" s="131"/>
      <c r="U661" s="129"/>
    </row>
    <row r="662" spans="1:21" ht="12" hidden="1" outlineLevel="3">
      <c r="A662" s="15"/>
      <c r="B662" s="5" t="s">
        <v>563</v>
      </c>
      <c r="C662" s="6">
        <v>3425</v>
      </c>
      <c r="D662" s="6">
        <v>3060</v>
      </c>
      <c r="E662" s="37">
        <v>4660</v>
      </c>
      <c r="F662" s="1">
        <v>4480</v>
      </c>
      <c r="G662" s="1">
        <v>5170</v>
      </c>
      <c r="H662" s="1">
        <v>6810</v>
      </c>
      <c r="I662" s="1">
        <v>7925</v>
      </c>
      <c r="J662" s="37">
        <v>5240</v>
      </c>
      <c r="K662" s="1">
        <v>4225</v>
      </c>
      <c r="L662" s="1">
        <v>7205</v>
      </c>
      <c r="M662" s="1">
        <v>7203</v>
      </c>
      <c r="N662" s="1">
        <v>10587</v>
      </c>
      <c r="O662" s="37">
        <v>6540</v>
      </c>
      <c r="P662" s="1">
        <v>6890</v>
      </c>
      <c r="Q662" s="37">
        <v>10755</v>
      </c>
      <c r="R662" s="37">
        <v>15245</v>
      </c>
      <c r="S662" s="128">
        <v>8025</v>
      </c>
      <c r="T662" s="141">
        <f t="shared" si="279"/>
        <v>8260</v>
      </c>
      <c r="U662" s="128">
        <v>4130</v>
      </c>
    </row>
    <row r="663" spans="1:21" ht="12" hidden="1" outlineLevel="3">
      <c r="A663" s="15"/>
      <c r="B663" s="5" t="s">
        <v>565</v>
      </c>
      <c r="C663" s="6">
        <v>1235</v>
      </c>
      <c r="D663" s="6">
        <v>1665</v>
      </c>
      <c r="E663" s="37">
        <v>1365</v>
      </c>
      <c r="F663" s="1">
        <v>2280</v>
      </c>
      <c r="G663" s="1">
        <v>1000</v>
      </c>
      <c r="H663" s="1">
        <v>885</v>
      </c>
      <c r="I663" s="1">
        <v>545</v>
      </c>
      <c r="J663" s="37">
        <v>485</v>
      </c>
      <c r="K663" s="1">
        <v>380</v>
      </c>
      <c r="L663" s="1">
        <v>660</v>
      </c>
      <c r="M663" s="1"/>
      <c r="N663" s="1"/>
      <c r="O663" s="37"/>
      <c r="P663" s="2">
        <v>1720</v>
      </c>
      <c r="Q663" s="37">
        <v>2510</v>
      </c>
      <c r="R663" s="37">
        <v>1495</v>
      </c>
      <c r="S663" s="128">
        <v>1545</v>
      </c>
      <c r="T663" s="141">
        <f t="shared" si="279"/>
        <v>1470</v>
      </c>
      <c r="U663" s="128">
        <v>735</v>
      </c>
    </row>
    <row r="664" spans="1:21" ht="12" hidden="1" outlineLevel="3">
      <c r="A664" s="15"/>
      <c r="B664" s="5" t="s">
        <v>567</v>
      </c>
      <c r="C664" s="6">
        <v>505</v>
      </c>
      <c r="D664" s="6">
        <v>1320</v>
      </c>
      <c r="E664" s="37">
        <v>1555</v>
      </c>
      <c r="F664" s="1">
        <v>8150</v>
      </c>
      <c r="G664" s="1">
        <v>9745</v>
      </c>
      <c r="H664" s="1">
        <v>10300</v>
      </c>
      <c r="I664" s="1">
        <v>11395</v>
      </c>
      <c r="J664" s="37">
        <v>3550</v>
      </c>
      <c r="K664" s="1">
        <v>2850</v>
      </c>
      <c r="L664" s="1">
        <v>2640</v>
      </c>
      <c r="M664" s="1">
        <v>910</v>
      </c>
      <c r="N664" s="1">
        <v>822</v>
      </c>
      <c r="O664" s="37">
        <v>540</v>
      </c>
      <c r="P664" s="1">
        <v>490</v>
      </c>
      <c r="Q664" s="37">
        <v>730</v>
      </c>
      <c r="R664" s="37">
        <v>440</v>
      </c>
      <c r="S664" s="128">
        <v>330</v>
      </c>
      <c r="T664" s="141">
        <f t="shared" si="279"/>
        <v>210</v>
      </c>
      <c r="U664" s="128">
        <v>105</v>
      </c>
    </row>
    <row r="665" spans="1:21" ht="12" hidden="1" outlineLevel="3">
      <c r="A665" s="15"/>
      <c r="B665" s="5" t="s">
        <v>566</v>
      </c>
      <c r="C665" s="6">
        <v>335</v>
      </c>
      <c r="D665" s="6">
        <v>745</v>
      </c>
      <c r="E665" s="37">
        <v>9245</v>
      </c>
      <c r="F665" s="1">
        <v>1510</v>
      </c>
      <c r="G665" s="1">
        <v>650</v>
      </c>
      <c r="H665" s="1">
        <v>1050</v>
      </c>
      <c r="I665" s="1">
        <v>1090</v>
      </c>
      <c r="J665" s="37">
        <v>1550</v>
      </c>
      <c r="K665" s="1">
        <v>500</v>
      </c>
      <c r="L665" s="1">
        <v>370</v>
      </c>
      <c r="M665" s="1">
        <v>238</v>
      </c>
      <c r="N665" s="1">
        <v>183</v>
      </c>
      <c r="O665" s="37">
        <v>210</v>
      </c>
      <c r="P665" s="1">
        <v>360</v>
      </c>
      <c r="Q665" s="37">
        <v>305</v>
      </c>
      <c r="R665" s="37">
        <v>270</v>
      </c>
      <c r="S665" s="128">
        <v>385</v>
      </c>
      <c r="T665" s="141">
        <f t="shared" si="279"/>
        <v>200</v>
      </c>
      <c r="U665" s="128">
        <v>100</v>
      </c>
    </row>
    <row r="666" spans="1:21" ht="12" hidden="1" outlineLevel="2" collapsed="1">
      <c r="A666" s="19" t="s">
        <v>582</v>
      </c>
      <c r="B666" s="20"/>
      <c r="C666" s="20"/>
      <c r="D666" s="20"/>
      <c r="E666" s="78"/>
      <c r="F666" s="78"/>
      <c r="G666" s="78"/>
      <c r="H666" s="78"/>
      <c r="I666" s="78"/>
      <c r="J666" s="86"/>
      <c r="K666" s="78"/>
      <c r="L666" s="78"/>
      <c r="M666" s="78"/>
      <c r="N666" s="78"/>
      <c r="O666" s="86"/>
      <c r="P666" s="78"/>
      <c r="Q666" s="86"/>
      <c r="R666" s="86"/>
      <c r="S666" s="130"/>
      <c r="T666" s="130"/>
      <c r="U666" s="130"/>
    </row>
    <row r="667" spans="1:21" ht="12" hidden="1" outlineLevel="3">
      <c r="A667" s="73"/>
      <c r="B667" s="17" t="s">
        <v>577</v>
      </c>
      <c r="C667" s="17"/>
      <c r="D667" s="17"/>
      <c r="E667" s="75">
        <v>5685</v>
      </c>
      <c r="F667" s="76">
        <v>5041</v>
      </c>
      <c r="G667" s="76">
        <v>3795</v>
      </c>
      <c r="H667" s="76">
        <v>3952</v>
      </c>
      <c r="I667" s="76">
        <v>3908</v>
      </c>
      <c r="J667" s="75">
        <v>3921</v>
      </c>
      <c r="K667" s="76">
        <v>4553</v>
      </c>
      <c r="L667" s="76">
        <v>7646</v>
      </c>
      <c r="M667" s="76">
        <v>12981</v>
      </c>
      <c r="N667" s="76">
        <v>7834</v>
      </c>
      <c r="O667" s="75">
        <v>9230</v>
      </c>
      <c r="P667" s="76"/>
      <c r="Q667" s="75"/>
      <c r="R667" s="75"/>
      <c r="S667" s="131"/>
      <c r="T667" s="131"/>
      <c r="U667" s="131"/>
    </row>
    <row r="668" spans="1:21" ht="12" hidden="1" outlineLevel="1" collapsed="1">
      <c r="A668" s="19" t="s">
        <v>1316</v>
      </c>
      <c r="B668" s="20"/>
      <c r="C668" s="20"/>
      <c r="D668" s="20"/>
      <c r="E668" s="22"/>
      <c r="F668" s="20"/>
      <c r="G668" s="20"/>
      <c r="H668" s="20"/>
      <c r="I668" s="20"/>
      <c r="J668" s="22"/>
      <c r="K668" s="20"/>
      <c r="L668" s="20"/>
      <c r="M668" s="20"/>
      <c r="N668" s="20"/>
      <c r="O668" s="22"/>
      <c r="P668" s="20"/>
      <c r="Q668" s="22"/>
      <c r="R668" s="22"/>
      <c r="S668" s="21"/>
      <c r="T668" s="21"/>
      <c r="U668" s="21"/>
    </row>
    <row r="669" spans="1:21" ht="12" hidden="1" outlineLevel="2" collapsed="1">
      <c r="A669" s="19" t="s">
        <v>581</v>
      </c>
      <c r="B669" s="20"/>
      <c r="C669" s="20"/>
      <c r="D669" s="20"/>
      <c r="E669" s="22"/>
      <c r="F669" s="20"/>
      <c r="G669" s="20"/>
      <c r="H669" s="20"/>
      <c r="I669" s="20"/>
      <c r="J669" s="22"/>
      <c r="K669" s="20"/>
      <c r="L669" s="20"/>
      <c r="M669" s="20"/>
      <c r="N669" s="20"/>
      <c r="O669" s="22"/>
      <c r="P669" s="20"/>
      <c r="Q669" s="20"/>
      <c r="R669" s="22"/>
      <c r="S669" s="21"/>
      <c r="T669" s="21"/>
      <c r="U669" s="21"/>
    </row>
    <row r="670" spans="1:21" ht="12" hidden="1" outlineLevel="3">
      <c r="A670" s="23"/>
      <c r="B670" s="24" t="s">
        <v>562</v>
      </c>
      <c r="C670" s="144">
        <v>22.85000623579607</v>
      </c>
      <c r="D670" s="144">
        <v>22.85000623579607</v>
      </c>
      <c r="E670" s="38">
        <v>22.85000623579607</v>
      </c>
      <c r="F670" s="25">
        <v>37.55791399169125</v>
      </c>
      <c r="G670" s="25">
        <v>48.80550222976224</v>
      </c>
      <c r="H670" s="25">
        <v>39.949270845562864</v>
      </c>
      <c r="I670" s="25">
        <v>30.25456449699622</v>
      </c>
      <c r="J670" s="38">
        <v>27.38570522275637</v>
      </c>
      <c r="K670" s="25">
        <v>16.1733923345147</v>
      </c>
      <c r="L670" s="25">
        <v>14.39094896235463</v>
      </c>
      <c r="M670" s="25">
        <v>15.436506562649063</v>
      </c>
      <c r="N670" s="25">
        <f>N631/N6*10000</f>
        <v>18.93537723541817</v>
      </c>
      <c r="O670" s="38">
        <f>O631/O6*10000</f>
        <v>13.157753343466315</v>
      </c>
      <c r="P670" s="25">
        <f aca="true" t="shared" si="280" ref="P670:S690">P631/P6*10000</f>
        <v>17.199627045928658</v>
      </c>
      <c r="Q670" s="25">
        <f t="shared" si="280"/>
        <v>20.75374509952937</v>
      </c>
      <c r="R670" s="38">
        <f t="shared" si="280"/>
        <v>20.729164941208207</v>
      </c>
      <c r="S670" s="111">
        <f t="shared" si="280"/>
        <v>32.99090889748297</v>
      </c>
      <c r="T670" s="111">
        <f aca="true" t="shared" si="281" ref="T670:T690">T631/T6*10000</f>
        <v>48.09593000568671</v>
      </c>
      <c r="U670" s="111"/>
    </row>
    <row r="671" spans="1:21" ht="12" hidden="1" outlineLevel="3">
      <c r="A671" s="15"/>
      <c r="B671" s="5" t="s">
        <v>545</v>
      </c>
      <c r="C671" s="91">
        <v>41.69317863852092</v>
      </c>
      <c r="D671" s="91">
        <v>41.69317863852092</v>
      </c>
      <c r="E671" s="13">
        <v>41.69317863852092</v>
      </c>
      <c r="F671" s="6">
        <v>23.876070866867497</v>
      </c>
      <c r="G671" s="6">
        <v>18.235209959528504</v>
      </c>
      <c r="H671" s="6">
        <v>13.118196836491549</v>
      </c>
      <c r="I671" s="6">
        <v>11.927181479087853</v>
      </c>
      <c r="J671" s="13">
        <v>12.038271267867858</v>
      </c>
      <c r="K671" s="6">
        <v>8.438471744248282</v>
      </c>
      <c r="L671" s="6">
        <v>10.935767224140431</v>
      </c>
      <c r="M671" s="6">
        <v>11.486035354714309</v>
      </c>
      <c r="N671" s="6">
        <v>15.982397601431405</v>
      </c>
      <c r="O671" s="13">
        <f aca="true" t="shared" si="282" ref="O671:O690">O632/O7*10000</f>
        <v>18.394995159090417</v>
      </c>
      <c r="P671" s="6">
        <f t="shared" si="280"/>
        <v>29.55559900919594</v>
      </c>
      <c r="Q671" s="6">
        <f t="shared" si="280"/>
        <v>25.49381019121484</v>
      </c>
      <c r="R671" s="13">
        <f t="shared" si="280"/>
        <v>19.007060072344196</v>
      </c>
      <c r="S671" s="104">
        <f t="shared" si="280"/>
        <v>20.394516525895412</v>
      </c>
      <c r="T671" s="104">
        <f t="shared" si="281"/>
        <v>20.828829302547764</v>
      </c>
      <c r="U671" s="104"/>
    </row>
    <row r="672" spans="1:21" ht="12" hidden="1" outlineLevel="3">
      <c r="A672" s="15"/>
      <c r="B672" s="5" t="s">
        <v>555</v>
      </c>
      <c r="C672" s="91">
        <v>9.413509399751193</v>
      </c>
      <c r="D672" s="91">
        <v>9.413509399751193</v>
      </c>
      <c r="E672" s="13">
        <v>9.413509399751193</v>
      </c>
      <c r="F672" s="6">
        <v>23.2241749325137</v>
      </c>
      <c r="G672" s="6">
        <v>13.464882876779312</v>
      </c>
      <c r="H672" s="6">
        <v>61.59658918500931</v>
      </c>
      <c r="I672" s="6">
        <v>132.46764982536178</v>
      </c>
      <c r="J672" s="13">
        <v>102.97994460573298</v>
      </c>
      <c r="K672" s="6">
        <v>59.23691373069907</v>
      </c>
      <c r="L672" s="6">
        <v>87.06997960661835</v>
      </c>
      <c r="M672" s="6">
        <v>0</v>
      </c>
      <c r="N672" s="6">
        <v>0</v>
      </c>
      <c r="O672" s="13">
        <f t="shared" si="282"/>
        <v>0</v>
      </c>
      <c r="P672" s="6">
        <f t="shared" si="280"/>
        <v>22.003020753696696</v>
      </c>
      <c r="Q672" s="6">
        <f t="shared" si="280"/>
        <v>18.967275359595178</v>
      </c>
      <c r="R672" s="13">
        <f t="shared" si="280"/>
        <v>14.493958733216457</v>
      </c>
      <c r="S672" s="104">
        <f t="shared" si="280"/>
        <v>20.337995337995338</v>
      </c>
      <c r="T672" s="104">
        <f t="shared" si="281"/>
        <v>18.18164645434282</v>
      </c>
      <c r="U672" s="104"/>
    </row>
    <row r="673" spans="1:21" ht="12" hidden="1" outlineLevel="3">
      <c r="A673" s="15"/>
      <c r="B673" s="5" t="s">
        <v>548</v>
      </c>
      <c r="C673" s="91">
        <v>19.40893279950169</v>
      </c>
      <c r="D673" s="91">
        <v>19.40893279950169</v>
      </c>
      <c r="E673" s="13">
        <v>19.40893279950169</v>
      </c>
      <c r="F673" s="6">
        <v>23.38662217911722</v>
      </c>
      <c r="G673" s="6">
        <v>11.07415792624704</v>
      </c>
      <c r="H673" s="6">
        <v>8.154535695783437</v>
      </c>
      <c r="I673" s="6">
        <v>5.993360061063724</v>
      </c>
      <c r="J673" s="13">
        <v>4.213323526884422</v>
      </c>
      <c r="K673" s="6">
        <v>3.6112663402892586</v>
      </c>
      <c r="L673" s="6">
        <v>4.084754338284484</v>
      </c>
      <c r="M673" s="6">
        <v>4.309879613739823</v>
      </c>
      <c r="N673" s="6">
        <v>6.929209748939072</v>
      </c>
      <c r="O673" s="13">
        <f t="shared" si="282"/>
        <v>8.988237345167665</v>
      </c>
      <c r="P673" s="6">
        <f t="shared" si="280"/>
        <v>7.166456738339626</v>
      </c>
      <c r="Q673" s="6">
        <f t="shared" si="280"/>
        <v>10.886090103495805</v>
      </c>
      <c r="R673" s="13">
        <f t="shared" si="280"/>
        <v>12.904658313919827</v>
      </c>
      <c r="S673" s="104">
        <f t="shared" si="280"/>
        <v>26.19564936816236</v>
      </c>
      <c r="T673" s="104">
        <f t="shared" si="281"/>
        <v>14.41768710968662</v>
      </c>
      <c r="U673" s="104"/>
    </row>
    <row r="674" spans="1:21" ht="12" hidden="1" outlineLevel="3">
      <c r="A674" s="15"/>
      <c r="B674" s="5" t="s">
        <v>568</v>
      </c>
      <c r="C674" s="91">
        <v>6.129984286355738</v>
      </c>
      <c r="D674" s="91">
        <v>6.129984286355738</v>
      </c>
      <c r="E674" s="13">
        <v>6.129984286355738</v>
      </c>
      <c r="F674" s="6">
        <v>3.1846426879156318</v>
      </c>
      <c r="G674" s="6">
        <v>6.631502698511483</v>
      </c>
      <c r="H674" s="6">
        <v>5.935122769647129</v>
      </c>
      <c r="I674" s="6">
        <v>6.849010638860387</v>
      </c>
      <c r="J674" s="13">
        <v>6.865127083145951</v>
      </c>
      <c r="K674" s="6">
        <v>4.328732509066554</v>
      </c>
      <c r="L674" s="6">
        <v>2.6625203360650223</v>
      </c>
      <c r="M674" s="6">
        <v>7.5766665836553795</v>
      </c>
      <c r="N674" s="6">
        <v>11.09585353022747</v>
      </c>
      <c r="O674" s="13">
        <f t="shared" si="282"/>
        <v>7.512015019545254</v>
      </c>
      <c r="P674" s="6">
        <f t="shared" si="280"/>
        <v>5.53459952568017</v>
      </c>
      <c r="Q674" s="6">
        <f t="shared" si="280"/>
        <v>5.767165370643592</v>
      </c>
      <c r="R674" s="13">
        <f t="shared" si="280"/>
        <v>5.933652915211048</v>
      </c>
      <c r="S674" s="104">
        <f t="shared" si="280"/>
        <v>6.649826554179119</v>
      </c>
      <c r="T674" s="104">
        <f t="shared" si="281"/>
        <v>9.539904304890955</v>
      </c>
      <c r="U674" s="104"/>
    </row>
    <row r="675" spans="1:21" ht="12" hidden="1" outlineLevel="3">
      <c r="A675" s="15"/>
      <c r="B675" s="5" t="s">
        <v>553</v>
      </c>
      <c r="C675" s="91">
        <v>6.399370042346338</v>
      </c>
      <c r="D675" s="91">
        <v>6.399370042346338</v>
      </c>
      <c r="E675" s="13">
        <v>6.399370042346338</v>
      </c>
      <c r="F675" s="6">
        <v>7.755088754276757</v>
      </c>
      <c r="G675" s="6">
        <v>8.316776839607218</v>
      </c>
      <c r="H675" s="6">
        <v>9.661501839322355</v>
      </c>
      <c r="I675" s="6">
        <v>9.398441773831832</v>
      </c>
      <c r="J675" s="13">
        <v>7.923008777518058</v>
      </c>
      <c r="K675" s="6">
        <v>4.863225922464996</v>
      </c>
      <c r="L675" s="6">
        <v>4.581659237837215</v>
      </c>
      <c r="M675" s="6">
        <v>5.531244956629159</v>
      </c>
      <c r="N675" s="6">
        <v>6.54319685174638</v>
      </c>
      <c r="O675" s="13">
        <f t="shared" si="282"/>
        <v>7.384537220988032</v>
      </c>
      <c r="P675" s="6">
        <f t="shared" si="280"/>
        <v>8.8105611790401</v>
      </c>
      <c r="Q675" s="6">
        <f t="shared" si="280"/>
        <v>9.412928997627905</v>
      </c>
      <c r="R675" s="13">
        <f t="shared" si="280"/>
        <v>10.104634546712406</v>
      </c>
      <c r="S675" s="104">
        <f t="shared" si="280"/>
        <v>9.768274385496024</v>
      </c>
      <c r="T675" s="104">
        <f t="shared" si="281"/>
        <v>9.692178899929104</v>
      </c>
      <c r="U675" s="104"/>
    </row>
    <row r="676" spans="1:21" ht="12" hidden="1" outlineLevel="3">
      <c r="A676" s="15"/>
      <c r="B676" s="5" t="s">
        <v>1332</v>
      </c>
      <c r="C676" s="91">
        <v>9.56203471189601</v>
      </c>
      <c r="D676" s="91">
        <v>9.56203471189601</v>
      </c>
      <c r="E676" s="13">
        <v>9.56203471189601</v>
      </c>
      <c r="F676" s="6">
        <v>10.732493763033442</v>
      </c>
      <c r="G676" s="6">
        <v>8.627454319706636</v>
      </c>
      <c r="H676" s="6">
        <v>6.1263670891535735</v>
      </c>
      <c r="I676" s="6">
        <v>4.314101431437151</v>
      </c>
      <c r="J676" s="13">
        <v>3.5048124171425195</v>
      </c>
      <c r="K676" s="6">
        <v>2.5510081850001325</v>
      </c>
      <c r="L676" s="6">
        <v>2.3282538887914175</v>
      </c>
      <c r="M676" s="6">
        <v>2.686156776418236</v>
      </c>
      <c r="N676" s="6">
        <v>3.3717323926644256</v>
      </c>
      <c r="O676" s="13">
        <f t="shared" si="282"/>
        <v>5.052427832156269</v>
      </c>
      <c r="P676" s="6">
        <f t="shared" si="280"/>
        <v>6.525254391956747</v>
      </c>
      <c r="Q676" s="6">
        <f t="shared" si="280"/>
        <v>9.666628904776546</v>
      </c>
      <c r="R676" s="13">
        <f t="shared" si="280"/>
        <v>15.771124209745533</v>
      </c>
      <c r="S676" s="104">
        <f t="shared" si="280"/>
        <v>25.110978167037388</v>
      </c>
      <c r="T676" s="104">
        <f t="shared" si="281"/>
        <v>42.32512873580211</v>
      </c>
      <c r="U676" s="104"/>
    </row>
    <row r="677" spans="1:21" ht="12" hidden="1" outlineLevel="3">
      <c r="A677" s="15"/>
      <c r="B677" s="5" t="s">
        <v>551</v>
      </c>
      <c r="C677" s="91">
        <v>2.8293000293385115</v>
      </c>
      <c r="D677" s="91">
        <v>2.8293000293385115</v>
      </c>
      <c r="E677" s="13">
        <v>2.8293000293385115</v>
      </c>
      <c r="F677" s="6">
        <v>5.031466793325457</v>
      </c>
      <c r="G677" s="6">
        <v>5.164692140587569</v>
      </c>
      <c r="H677" s="6">
        <v>7.432055071346366</v>
      </c>
      <c r="I677" s="6">
        <v>4.048674670422484</v>
      </c>
      <c r="J677" s="13">
        <v>8.165842578255164</v>
      </c>
      <c r="K677" s="6">
        <v>11.024541717486073</v>
      </c>
      <c r="L677" s="6">
        <v>22.480831097035914</v>
      </c>
      <c r="M677" s="6">
        <v>17.73174713087508</v>
      </c>
      <c r="N677" s="6">
        <v>14.145143308382773</v>
      </c>
      <c r="O677" s="13">
        <f t="shared" si="282"/>
        <v>9.084381074129434</v>
      </c>
      <c r="P677" s="6">
        <f t="shared" si="280"/>
        <v>8.217399739338079</v>
      </c>
      <c r="Q677" s="6">
        <f t="shared" si="280"/>
        <v>8.608262817501052</v>
      </c>
      <c r="R677" s="13">
        <f t="shared" si="280"/>
        <v>7.435022871847867</v>
      </c>
      <c r="S677" s="104">
        <f t="shared" si="280"/>
        <v>8.634727418540477</v>
      </c>
      <c r="T677" s="104">
        <f t="shared" si="281"/>
        <v>11.542231758950107</v>
      </c>
      <c r="U677" s="104"/>
    </row>
    <row r="678" spans="1:21" ht="12" hidden="1" outlineLevel="3">
      <c r="A678" s="15"/>
      <c r="B678" s="5" t="s">
        <v>571</v>
      </c>
      <c r="C678" s="91"/>
      <c r="D678" s="91"/>
      <c r="E678" s="13"/>
      <c r="F678" s="6">
        <v>0</v>
      </c>
      <c r="G678" s="6">
        <v>0</v>
      </c>
      <c r="H678" s="6">
        <v>0</v>
      </c>
      <c r="I678" s="6">
        <v>0</v>
      </c>
      <c r="J678" s="13">
        <v>2.8953221812335435</v>
      </c>
      <c r="K678" s="6">
        <v>1.333817953856568</v>
      </c>
      <c r="L678" s="6"/>
      <c r="M678" s="6"/>
      <c r="N678" s="6"/>
      <c r="O678" s="13">
        <f t="shared" si="282"/>
        <v>0</v>
      </c>
      <c r="P678" s="6">
        <f t="shared" si="280"/>
        <v>2.35514300428322</v>
      </c>
      <c r="Q678" s="6">
        <f t="shared" si="280"/>
        <v>3.7549870922318704</v>
      </c>
      <c r="R678" s="13">
        <f t="shared" si="280"/>
        <v>5.281848771348767</v>
      </c>
      <c r="S678" s="104">
        <f t="shared" si="280"/>
        <v>5.219991955071222</v>
      </c>
      <c r="T678" s="104">
        <f t="shared" si="281"/>
        <v>4.861744150714069</v>
      </c>
      <c r="U678" s="104"/>
    </row>
    <row r="679" spans="1:21" ht="12" hidden="1" outlineLevel="3">
      <c r="A679" s="15"/>
      <c r="B679" s="5" t="s">
        <v>550</v>
      </c>
      <c r="C679" s="91">
        <v>28.96045468443296</v>
      </c>
      <c r="D679" s="91">
        <v>28.96045468443296</v>
      </c>
      <c r="E679" s="13">
        <v>28.96045468443296</v>
      </c>
      <c r="F679" s="6">
        <v>26.938650061848012</v>
      </c>
      <c r="G679" s="6">
        <v>29.835613080178945</v>
      </c>
      <c r="H679" s="6">
        <v>18.881532196607075</v>
      </c>
      <c r="I679" s="6">
        <v>10.586144784207704</v>
      </c>
      <c r="J679" s="13">
        <v>10.470193147702442</v>
      </c>
      <c r="K679" s="6">
        <v>10.075672099608475</v>
      </c>
      <c r="L679" s="6">
        <v>9.124582669182749</v>
      </c>
      <c r="M679" s="6">
        <v>8.783698582361943</v>
      </c>
      <c r="N679" s="6">
        <v>6.042655892207469</v>
      </c>
      <c r="O679" s="13">
        <f t="shared" si="282"/>
        <v>4.342129353376364</v>
      </c>
      <c r="P679" s="6">
        <f t="shared" si="280"/>
        <v>2.879351168346958</v>
      </c>
      <c r="Q679" s="6">
        <f t="shared" si="280"/>
        <v>2.083921140932641</v>
      </c>
      <c r="R679" s="13">
        <f t="shared" si="280"/>
        <v>2.0583360759663236</v>
      </c>
      <c r="S679" s="104">
        <f t="shared" si="280"/>
        <v>3.148408826748708</v>
      </c>
      <c r="T679" s="104">
        <f t="shared" si="281"/>
        <v>6.398775585644692</v>
      </c>
      <c r="U679" s="104"/>
    </row>
    <row r="680" spans="1:21" ht="12" hidden="1" outlineLevel="3">
      <c r="A680" s="15"/>
      <c r="B680" s="5" t="s">
        <v>554</v>
      </c>
      <c r="C680" s="91">
        <v>2.6693709265083445</v>
      </c>
      <c r="D680" s="91">
        <v>2.6693709265083445</v>
      </c>
      <c r="E680" s="13">
        <v>2.6693709265083445</v>
      </c>
      <c r="F680" s="6">
        <v>3.0547381692624103</v>
      </c>
      <c r="G680" s="6">
        <v>2.809957626575914</v>
      </c>
      <c r="H680" s="6">
        <v>2.390918383065773</v>
      </c>
      <c r="I680" s="6">
        <v>1.6635501732692017</v>
      </c>
      <c r="J680" s="13">
        <v>1.598463969347807</v>
      </c>
      <c r="K680" s="6">
        <v>1.7616508223905172</v>
      </c>
      <c r="L680" s="6">
        <v>2.3769142721348175</v>
      </c>
      <c r="M680" s="6">
        <v>5.086273251492931</v>
      </c>
      <c r="N680" s="6">
        <v>2.93163128735236</v>
      </c>
      <c r="O680" s="13">
        <f t="shared" si="282"/>
        <v>1.3836763327299277</v>
      </c>
      <c r="P680" s="6">
        <f t="shared" si="280"/>
        <v>6.797811965328211</v>
      </c>
      <c r="Q680" s="6">
        <f t="shared" si="280"/>
        <v>2.921160307772103</v>
      </c>
      <c r="R680" s="13">
        <f t="shared" si="280"/>
        <v>4.460065134710805</v>
      </c>
      <c r="S680" s="104">
        <f t="shared" si="280"/>
        <v>10.63214270225848</v>
      </c>
      <c r="T680" s="104">
        <f t="shared" si="281"/>
        <v>10.045132862549357</v>
      </c>
      <c r="U680" s="104"/>
    </row>
    <row r="681" spans="1:21" ht="12" hidden="1" outlineLevel="3">
      <c r="A681" s="15"/>
      <c r="B681" s="5" t="s">
        <v>572</v>
      </c>
      <c r="C681" s="91"/>
      <c r="D681" s="91"/>
      <c r="E681" s="13"/>
      <c r="F681" s="6"/>
      <c r="G681" s="6"/>
      <c r="H681" s="6"/>
      <c r="I681" s="6"/>
      <c r="J681" s="13"/>
      <c r="K681" s="6"/>
      <c r="L681" s="6"/>
      <c r="M681" s="6"/>
      <c r="N681" s="6"/>
      <c r="O681" s="13">
        <f t="shared" si="282"/>
        <v>0</v>
      </c>
      <c r="P681" s="6">
        <f t="shared" si="280"/>
        <v>0</v>
      </c>
      <c r="Q681" s="6">
        <f t="shared" si="280"/>
        <v>0</v>
      </c>
      <c r="R681" s="13">
        <f t="shared" si="280"/>
        <v>0</v>
      </c>
      <c r="S681" s="104">
        <f t="shared" si="280"/>
        <v>0</v>
      </c>
      <c r="T681" s="104">
        <f t="shared" si="281"/>
        <v>29.43616366506998</v>
      </c>
      <c r="U681" s="104"/>
    </row>
    <row r="682" spans="1:21" ht="12" hidden="1" outlineLevel="3">
      <c r="A682" s="15"/>
      <c r="B682" s="5" t="s">
        <v>558</v>
      </c>
      <c r="C682" s="91">
        <v>14.414206642066421</v>
      </c>
      <c r="D682" s="91">
        <v>14.414206642066421</v>
      </c>
      <c r="E682" s="13">
        <v>14.414206642066421</v>
      </c>
      <c r="F682" s="6">
        <v>15.60364464692483</v>
      </c>
      <c r="G682" s="6">
        <v>23.42078594752843</v>
      </c>
      <c r="H682" s="6">
        <v>34.575061342850766</v>
      </c>
      <c r="I682" s="6">
        <v>34.61842799366977</v>
      </c>
      <c r="J682" s="13">
        <v>17.344925525226024</v>
      </c>
      <c r="K682" s="6">
        <v>11.191977590463155</v>
      </c>
      <c r="L682" s="6">
        <v>8.925065152975618</v>
      </c>
      <c r="M682" s="6">
        <v>9.570090058061302</v>
      </c>
      <c r="N682" s="6">
        <v>9.66565349544073</v>
      </c>
      <c r="O682" s="13">
        <f t="shared" si="282"/>
        <v>14.938275047503714</v>
      </c>
      <c r="P682" s="6">
        <f t="shared" si="280"/>
        <v>42.103000937793055</v>
      </c>
      <c r="Q682" s="6">
        <f t="shared" si="280"/>
        <v>39.15382021251665</v>
      </c>
      <c r="R682" s="13">
        <f t="shared" si="280"/>
        <v>19.924065105141338</v>
      </c>
      <c r="S682" s="104">
        <f t="shared" si="280"/>
        <v>20.92126328045408</v>
      </c>
      <c r="T682" s="104">
        <f t="shared" si="281"/>
        <v>20.25017852131065</v>
      </c>
      <c r="U682" s="104"/>
    </row>
    <row r="683" spans="1:21" ht="12" hidden="1" outlineLevel="3">
      <c r="A683" s="15"/>
      <c r="B683" s="5" t="s">
        <v>560</v>
      </c>
      <c r="C683" s="91">
        <v>4.208300346395722</v>
      </c>
      <c r="D683" s="91">
        <v>4.208300346395722</v>
      </c>
      <c r="E683" s="13">
        <v>4.208300346395722</v>
      </c>
      <c r="F683" s="6">
        <v>3.9599913135674414</v>
      </c>
      <c r="G683" s="6">
        <v>8.868820016166591</v>
      </c>
      <c r="H683" s="6">
        <v>11.452418348032701</v>
      </c>
      <c r="I683" s="6">
        <v>24.883273688501426</v>
      </c>
      <c r="J683" s="13">
        <v>28.93202340389601</v>
      </c>
      <c r="K683" s="6">
        <v>31.357560134911584</v>
      </c>
      <c r="L683" s="6">
        <v>33.839287903680635</v>
      </c>
      <c r="M683" s="6"/>
      <c r="N683" s="6"/>
      <c r="O683" s="13">
        <f t="shared" si="282"/>
        <v>0</v>
      </c>
      <c r="P683" s="6">
        <f t="shared" si="280"/>
        <v>45.25775368287964</v>
      </c>
      <c r="Q683" s="6">
        <f t="shared" si="280"/>
        <v>49.8148706968813</v>
      </c>
      <c r="R683" s="13">
        <f t="shared" si="280"/>
        <v>53.27934992073362</v>
      </c>
      <c r="S683" s="104">
        <f t="shared" si="280"/>
        <v>31.736031444530116</v>
      </c>
      <c r="T683" s="104">
        <f t="shared" si="281"/>
        <v>37.731981814116416</v>
      </c>
      <c r="U683" s="104"/>
    </row>
    <row r="684" spans="1:21" ht="12" hidden="1" outlineLevel="3">
      <c r="A684" s="15"/>
      <c r="B684" s="5" t="s">
        <v>561</v>
      </c>
      <c r="C684" s="91">
        <v>27.669653522609437</v>
      </c>
      <c r="D684" s="91">
        <v>27.669653522609437</v>
      </c>
      <c r="E684" s="13">
        <v>27.669653522609437</v>
      </c>
      <c r="F684" s="6">
        <v>20.37896238054804</v>
      </c>
      <c r="G684" s="6">
        <v>11.589363367366676</v>
      </c>
      <c r="H684" s="6">
        <v>8.275399362127276</v>
      </c>
      <c r="I684" s="6">
        <v>6.0154882214526335</v>
      </c>
      <c r="J684" s="13">
        <v>7.571052905622303</v>
      </c>
      <c r="K684" s="6">
        <v>8.855647135674147</v>
      </c>
      <c r="L684" s="6">
        <v>4.3403860327111055</v>
      </c>
      <c r="M684" s="6">
        <v>8.167433172457434</v>
      </c>
      <c r="N684" s="6">
        <v>9.041121300426846</v>
      </c>
      <c r="O684" s="13">
        <f t="shared" si="282"/>
        <v>8.042237614757994</v>
      </c>
      <c r="P684" s="6">
        <f t="shared" si="280"/>
        <v>8.766147348489602</v>
      </c>
      <c r="Q684" s="6">
        <f t="shared" si="280"/>
        <v>7.830082195540702</v>
      </c>
      <c r="R684" s="13">
        <f t="shared" si="280"/>
        <v>7.804130915115549</v>
      </c>
      <c r="S684" s="104">
        <f t="shared" si="280"/>
        <v>14.578750177740723</v>
      </c>
      <c r="T684" s="104">
        <f t="shared" si="281"/>
        <v>11.532048978250993</v>
      </c>
      <c r="U684" s="104"/>
    </row>
    <row r="685" spans="1:21" ht="12" hidden="1" outlineLevel="3">
      <c r="A685" s="15"/>
      <c r="B685" s="5" t="s">
        <v>573</v>
      </c>
      <c r="C685" s="91">
        <v>24.215713441362134</v>
      </c>
      <c r="D685" s="91">
        <v>24.215713441362134</v>
      </c>
      <c r="E685" s="13">
        <v>24.215713441362134</v>
      </c>
      <c r="F685" s="6">
        <v>32.797179753414945</v>
      </c>
      <c r="G685" s="6">
        <v>38.63780943956167</v>
      </c>
      <c r="H685" s="6">
        <v>35.191373412543946</v>
      </c>
      <c r="I685" s="6">
        <v>17.367721859539042</v>
      </c>
      <c r="J685" s="13">
        <v>11.722914585758874</v>
      </c>
      <c r="K685" s="6">
        <v>11.464976114273917</v>
      </c>
      <c r="L685" s="6">
        <v>13.945338885834072</v>
      </c>
      <c r="M685" s="6">
        <v>30.463329273948524</v>
      </c>
      <c r="N685" s="6">
        <v>35.893093340378876</v>
      </c>
      <c r="O685" s="13">
        <f t="shared" si="282"/>
        <v>20.70726209445105</v>
      </c>
      <c r="P685" s="6">
        <f t="shared" si="280"/>
        <v>18.403330687833375</v>
      </c>
      <c r="Q685" s="6">
        <f t="shared" si="280"/>
        <v>19.6254615543526</v>
      </c>
      <c r="R685" s="13">
        <f t="shared" si="280"/>
        <v>23.716784376221845</v>
      </c>
      <c r="S685" s="104">
        <f t="shared" si="280"/>
        <v>22.474681722876213</v>
      </c>
      <c r="T685" s="104">
        <f t="shared" si="281"/>
        <v>17.88686442105214</v>
      </c>
      <c r="U685" s="104"/>
    </row>
    <row r="686" spans="1:21" ht="12" hidden="1" outlineLevel="3">
      <c r="A686" s="15"/>
      <c r="B686" s="5" t="s">
        <v>564</v>
      </c>
      <c r="C686" s="91">
        <v>0.22069611674883427</v>
      </c>
      <c r="D686" s="91">
        <v>0.22069611674883427</v>
      </c>
      <c r="E686" s="30">
        <v>0.22069611674883427</v>
      </c>
      <c r="F686" s="32">
        <v>0.229119465619308</v>
      </c>
      <c r="G686" s="32">
        <v>0.23718843604722084</v>
      </c>
      <c r="H686" s="32">
        <v>0.11049760916803467</v>
      </c>
      <c r="I686" s="32">
        <v>0.1097885043798453</v>
      </c>
      <c r="J686" s="30">
        <v>0.1092195031842234</v>
      </c>
      <c r="K686" s="32">
        <v>0.12299434074654915</v>
      </c>
      <c r="L686" s="32">
        <v>0.21228227504329378</v>
      </c>
      <c r="M686" s="32">
        <v>0.15163537813483777</v>
      </c>
      <c r="N686" s="32">
        <v>0.13079583147098262</v>
      </c>
      <c r="O686" s="30">
        <f t="shared" si="282"/>
        <v>0.1504082691458211</v>
      </c>
      <c r="P686" s="32">
        <f t="shared" si="280"/>
        <v>0.258532051252522</v>
      </c>
      <c r="Q686" s="32">
        <f t="shared" si="280"/>
        <v>0.27982248441009344</v>
      </c>
      <c r="R686" s="30">
        <f t="shared" si="280"/>
        <v>0.48153531384517007</v>
      </c>
      <c r="S686" s="121">
        <f t="shared" si="280"/>
        <v>0.426764318014796</v>
      </c>
      <c r="T686" s="121">
        <f t="shared" si="281"/>
        <v>0.8289298842910269</v>
      </c>
      <c r="U686" s="121"/>
    </row>
    <row r="687" spans="1:21" ht="12" hidden="1" outlineLevel="3">
      <c r="A687" s="15"/>
      <c r="B687" s="5" t="s">
        <v>552</v>
      </c>
      <c r="C687" s="91">
        <v>1.9787909564783843</v>
      </c>
      <c r="D687" s="91">
        <v>1.9787909564783843</v>
      </c>
      <c r="E687" s="13">
        <v>1.9787909564783843</v>
      </c>
      <c r="F687" s="6">
        <v>2.3445573891937843</v>
      </c>
      <c r="G687" s="6">
        <v>1.5403677411940033</v>
      </c>
      <c r="H687" s="6">
        <v>1.3836984529123217</v>
      </c>
      <c r="I687" s="6">
        <v>1.26696343602562</v>
      </c>
      <c r="J687" s="13">
        <v>1.1733807084826247</v>
      </c>
      <c r="K687" s="6">
        <v>1.2100575320082498</v>
      </c>
      <c r="L687" s="6">
        <v>1.6177762104423081</v>
      </c>
      <c r="M687" s="6">
        <v>0.9974988770132468</v>
      </c>
      <c r="N687" s="6">
        <v>0.6561466165397127</v>
      </c>
      <c r="O687" s="13">
        <f t="shared" si="282"/>
        <v>0.5957944392634972</v>
      </c>
      <c r="P687" s="6">
        <f t="shared" si="280"/>
        <v>0.7410147733645316</v>
      </c>
      <c r="Q687" s="6">
        <f t="shared" si="280"/>
        <v>0.5478636425704275</v>
      </c>
      <c r="R687" s="13">
        <f t="shared" si="280"/>
        <v>0.9619522730429301</v>
      </c>
      <c r="S687" s="104">
        <f t="shared" si="280"/>
        <v>1.2072101772698383</v>
      </c>
      <c r="T687" s="104">
        <f t="shared" si="281"/>
        <v>2.030583035299156</v>
      </c>
      <c r="U687" s="104"/>
    </row>
    <row r="688" spans="1:21" ht="12" hidden="1" outlineLevel="3">
      <c r="A688" s="15"/>
      <c r="B688" s="5" t="s">
        <v>569</v>
      </c>
      <c r="C688" s="91">
        <v>18.377403366004526</v>
      </c>
      <c r="D688" s="91">
        <v>18.377403366004526</v>
      </c>
      <c r="E688" s="13">
        <v>18.377403366004526</v>
      </c>
      <c r="F688" s="6">
        <v>26.4556459275417</v>
      </c>
      <c r="G688" s="6">
        <v>37.05749878102549</v>
      </c>
      <c r="H688" s="6">
        <v>35.06961578778068</v>
      </c>
      <c r="I688" s="6">
        <v>25.803087680362584</v>
      </c>
      <c r="J688" s="13">
        <v>19.453154407221437</v>
      </c>
      <c r="K688" s="6">
        <v>26.87960501127794</v>
      </c>
      <c r="L688" s="6">
        <v>39.72783824707237</v>
      </c>
      <c r="M688" s="6">
        <v>26.519866704809914</v>
      </c>
      <c r="N688" s="6">
        <v>26.137740946833564</v>
      </c>
      <c r="O688" s="13">
        <f t="shared" si="282"/>
        <v>34.06603500686567</v>
      </c>
      <c r="P688" s="6">
        <f t="shared" si="280"/>
        <v>31.554117275958863</v>
      </c>
      <c r="Q688" s="6">
        <f t="shared" si="280"/>
        <v>46.34152900155069</v>
      </c>
      <c r="R688" s="13">
        <f t="shared" si="280"/>
        <v>56.89159558400245</v>
      </c>
      <c r="S688" s="104">
        <f t="shared" si="280"/>
        <v>84.31948858998945</v>
      </c>
      <c r="T688" s="104">
        <f t="shared" si="281"/>
        <v>59.472544090166004</v>
      </c>
      <c r="U688" s="104"/>
    </row>
    <row r="689" spans="1:21" ht="12" hidden="1" outlineLevel="3">
      <c r="A689" s="15"/>
      <c r="B689" s="5" t="s">
        <v>574</v>
      </c>
      <c r="C689" s="91">
        <v>24.712315428803688</v>
      </c>
      <c r="D689" s="91">
        <v>24.712315428803688</v>
      </c>
      <c r="E689" s="13">
        <v>24.712315428803688</v>
      </c>
      <c r="F689" s="6">
        <v>26.93621856024142</v>
      </c>
      <c r="G689" s="6">
        <v>33.67029817991572</v>
      </c>
      <c r="H689" s="6">
        <v>26.723260639774956</v>
      </c>
      <c r="I689" s="6">
        <v>18.298111336165434</v>
      </c>
      <c r="J689" s="13">
        <v>12.609401731763096</v>
      </c>
      <c r="K689" s="6">
        <v>12.488054904004864</v>
      </c>
      <c r="L689" s="6">
        <v>12.685219182608424</v>
      </c>
      <c r="M689" s="6">
        <v>21.868720775969535</v>
      </c>
      <c r="N689" s="6">
        <v>20.780705326092825</v>
      </c>
      <c r="O689" s="13">
        <f t="shared" si="282"/>
        <v>17.364933058953692</v>
      </c>
      <c r="P689" s="6">
        <f t="shared" si="280"/>
        <v>30.356575351172694</v>
      </c>
      <c r="Q689" s="6">
        <f t="shared" si="280"/>
        <v>36.00404391789368</v>
      </c>
      <c r="R689" s="13">
        <f t="shared" si="280"/>
        <v>26.69466330640647</v>
      </c>
      <c r="S689" s="104">
        <f t="shared" si="280"/>
        <v>29.202798013816597</v>
      </c>
      <c r="T689" s="104">
        <f t="shared" si="281"/>
        <v>28.834807874585703</v>
      </c>
      <c r="U689" s="104"/>
    </row>
    <row r="690" spans="1:21" ht="12" hidden="1" outlineLevel="3">
      <c r="A690" s="15"/>
      <c r="B690" s="5" t="s">
        <v>570</v>
      </c>
      <c r="C690" s="91">
        <v>13.662441763023327</v>
      </c>
      <c r="D690" s="91">
        <v>13.662441763023327</v>
      </c>
      <c r="E690" s="13">
        <v>13.662441763023327</v>
      </c>
      <c r="F690" s="6">
        <v>12.095807609862145</v>
      </c>
      <c r="G690" s="6">
        <v>17.40741687679801</v>
      </c>
      <c r="H690" s="6">
        <v>10.102551539921945</v>
      </c>
      <c r="I690" s="6">
        <v>6.805195373432018</v>
      </c>
      <c r="J690" s="13">
        <v>5.136687264771495</v>
      </c>
      <c r="K690" s="6">
        <v>4.687971932026128</v>
      </c>
      <c r="L690" s="6">
        <v>4.591046733318476</v>
      </c>
      <c r="M690" s="6">
        <v>5.117503117362609</v>
      </c>
      <c r="N690" s="6">
        <v>4.980104664509709</v>
      </c>
      <c r="O690" s="13">
        <f t="shared" si="282"/>
        <v>3.5624407980073816</v>
      </c>
      <c r="P690" s="6">
        <f t="shared" si="280"/>
        <v>4.314838484496108</v>
      </c>
      <c r="Q690" s="6">
        <f t="shared" si="280"/>
        <v>4.550730311500364</v>
      </c>
      <c r="R690" s="13">
        <f t="shared" si="280"/>
        <v>4.823457767849294</v>
      </c>
      <c r="S690" s="104">
        <f t="shared" si="280"/>
        <v>5.12966705881192</v>
      </c>
      <c r="T690" s="104">
        <f t="shared" si="281"/>
        <v>4.664404150161698</v>
      </c>
      <c r="U690" s="104"/>
    </row>
    <row r="691" spans="1:21" ht="12" hidden="1" outlineLevel="2" collapsed="1">
      <c r="A691" s="19" t="s">
        <v>583</v>
      </c>
      <c r="B691" s="20"/>
      <c r="C691" s="145"/>
      <c r="D691" s="145"/>
      <c r="E691" s="46"/>
      <c r="F691" s="47"/>
      <c r="G691" s="47"/>
      <c r="H691" s="47"/>
      <c r="I691" s="47"/>
      <c r="J691" s="46"/>
      <c r="K691" s="47"/>
      <c r="L691" s="47"/>
      <c r="M691" s="47"/>
      <c r="N691" s="47"/>
      <c r="O691" s="46"/>
      <c r="P691" s="47"/>
      <c r="Q691" s="47"/>
      <c r="R691" s="46"/>
      <c r="S691" s="79"/>
      <c r="T691" s="79"/>
      <c r="U691" s="79"/>
    </row>
    <row r="692" spans="1:21" ht="12" hidden="1" outlineLevel="3">
      <c r="A692" s="15"/>
      <c r="B692" s="5" t="s">
        <v>546</v>
      </c>
      <c r="C692" s="91">
        <v>2.142627967997562</v>
      </c>
      <c r="D692" s="91">
        <v>2.142627967997562</v>
      </c>
      <c r="E692" s="13">
        <v>2.142627967997562</v>
      </c>
      <c r="F692" s="6">
        <v>2.981789731550575</v>
      </c>
      <c r="G692" s="6">
        <v>3.6623561115409204</v>
      </c>
      <c r="H692" s="6">
        <v>1.6824200235513314</v>
      </c>
      <c r="I692" s="6">
        <v>1.2626144476677077</v>
      </c>
      <c r="J692" s="13">
        <v>0.9019399310582886</v>
      </c>
      <c r="K692" s="6">
        <v>0.6477732793522267</v>
      </c>
      <c r="L692" s="6">
        <v>1.0612960312737245</v>
      </c>
      <c r="M692" s="6">
        <v>0</v>
      </c>
      <c r="N692" s="6">
        <v>0</v>
      </c>
      <c r="O692" s="13">
        <v>0</v>
      </c>
      <c r="P692" s="6">
        <f aca="true" t="shared" si="283" ref="P692:P697">P653/P29*10000</f>
        <v>1.185896940492491</v>
      </c>
      <c r="Q692" s="6">
        <f aca="true" t="shared" si="284" ref="Q692:T697">Q653/Q29*10000</f>
        <v>1.8902110813044612</v>
      </c>
      <c r="R692" s="13">
        <f t="shared" si="284"/>
        <v>9.808427477763903</v>
      </c>
      <c r="S692" s="104">
        <f t="shared" si="284"/>
        <v>15.291876797709863</v>
      </c>
      <c r="T692" s="104">
        <f t="shared" si="284"/>
        <v>20.354897213322932</v>
      </c>
      <c r="U692" s="104"/>
    </row>
    <row r="693" spans="1:21" ht="12" hidden="1" outlineLevel="3">
      <c r="A693" s="15"/>
      <c r="B693" s="5" t="s">
        <v>576</v>
      </c>
      <c r="C693" s="91">
        <v>0</v>
      </c>
      <c r="D693" s="91">
        <v>0</v>
      </c>
      <c r="E693" s="13">
        <v>0</v>
      </c>
      <c r="F693" s="6">
        <v>0</v>
      </c>
      <c r="G693" s="6">
        <v>0</v>
      </c>
      <c r="H693" s="6">
        <v>0</v>
      </c>
      <c r="I693" s="6">
        <v>0</v>
      </c>
      <c r="J693" s="13">
        <v>0</v>
      </c>
      <c r="K693" s="6">
        <v>0</v>
      </c>
      <c r="L693" s="6">
        <v>0</v>
      </c>
      <c r="M693" s="6">
        <v>0</v>
      </c>
      <c r="N693" s="6">
        <v>0</v>
      </c>
      <c r="O693" s="13">
        <v>0</v>
      </c>
      <c r="P693" s="6">
        <f t="shared" si="283"/>
        <v>0</v>
      </c>
      <c r="Q693" s="6">
        <f t="shared" si="284"/>
        <v>0</v>
      </c>
      <c r="R693" s="13">
        <f t="shared" si="284"/>
        <v>2.5339383502184347</v>
      </c>
      <c r="S693" s="104">
        <f t="shared" si="284"/>
        <v>1.0596191163765547</v>
      </c>
      <c r="T693" s="104">
        <f t="shared" si="284"/>
        <v>0.47333737879013077</v>
      </c>
      <c r="U693" s="104"/>
    </row>
    <row r="694" spans="1:21" ht="12" hidden="1" outlineLevel="3">
      <c r="A694" s="15"/>
      <c r="B694" s="5" t="s">
        <v>547</v>
      </c>
      <c r="C694" s="91">
        <v>8.552165974677417</v>
      </c>
      <c r="D694" s="91">
        <v>8.552165974677417</v>
      </c>
      <c r="E694" s="13">
        <v>8.552165974677417</v>
      </c>
      <c r="F694" s="6">
        <v>17.625207153408752</v>
      </c>
      <c r="G694" s="6">
        <v>8.313381870027893</v>
      </c>
      <c r="H694" s="6">
        <v>11.172889786596825</v>
      </c>
      <c r="I694" s="6">
        <v>5.190249577557752</v>
      </c>
      <c r="J694" s="13">
        <v>3.512521846858548</v>
      </c>
      <c r="K694" s="6">
        <v>2.6631342905463904</v>
      </c>
      <c r="L694" s="6">
        <v>1.5407513170021472</v>
      </c>
      <c r="M694" s="6">
        <v>1.6481828086152472</v>
      </c>
      <c r="N694" s="6">
        <v>1.294477729346584</v>
      </c>
      <c r="O694" s="13">
        <v>0.43781116119607344</v>
      </c>
      <c r="P694" s="6">
        <f t="shared" si="283"/>
        <v>0.7168104876494977</v>
      </c>
      <c r="Q694" s="6">
        <f t="shared" si="284"/>
        <v>0.718674934760022</v>
      </c>
      <c r="R694" s="13">
        <f t="shared" si="284"/>
        <v>0.6751536331110556</v>
      </c>
      <c r="S694" s="104">
        <f t="shared" si="284"/>
        <v>1.098700498905152</v>
      </c>
      <c r="T694" s="104">
        <f t="shared" si="284"/>
        <v>1.4803181735151152</v>
      </c>
      <c r="U694" s="104"/>
    </row>
    <row r="695" spans="1:21" ht="12" hidden="1" outlineLevel="3">
      <c r="A695" s="15"/>
      <c r="B695" s="5" t="s">
        <v>549</v>
      </c>
      <c r="C695" s="91">
        <v>0.03644126287925333</v>
      </c>
      <c r="D695" s="91">
        <v>0.03644126287925333</v>
      </c>
      <c r="E695" s="13">
        <v>0.03644126287925333</v>
      </c>
      <c r="F695" s="6">
        <v>0.07315508365649591</v>
      </c>
      <c r="G695" s="6">
        <v>0.07346232337820902</v>
      </c>
      <c r="H695" s="6">
        <v>0.11061579814829155</v>
      </c>
      <c r="I695" s="6">
        <v>0.07401546479121347</v>
      </c>
      <c r="J695" s="13">
        <v>0.07421095205230388</v>
      </c>
      <c r="K695" s="6">
        <v>0.03718345722861282</v>
      </c>
      <c r="L695" s="6">
        <v>0.11173941771844498</v>
      </c>
      <c r="M695" s="6">
        <v>0.26846938889655353</v>
      </c>
      <c r="N695" s="6">
        <v>0.2238112823267421</v>
      </c>
      <c r="O695" s="13">
        <v>0</v>
      </c>
      <c r="P695" s="6">
        <f t="shared" si="283"/>
        <v>0.4850044098093261</v>
      </c>
      <c r="Q695" s="6">
        <f t="shared" si="284"/>
        <v>0.5659450489995224</v>
      </c>
      <c r="R695" s="13">
        <f t="shared" si="284"/>
        <v>0.7196021130547943</v>
      </c>
      <c r="S695" s="104">
        <f t="shared" si="284"/>
        <v>1.177973566273173</v>
      </c>
      <c r="T695" s="104">
        <f t="shared" si="284"/>
        <v>1.7513521580846603</v>
      </c>
      <c r="U695" s="104"/>
    </row>
    <row r="696" spans="1:21" ht="12" hidden="1" outlineLevel="3">
      <c r="A696" s="15"/>
      <c r="B696" s="5" t="s">
        <v>579</v>
      </c>
      <c r="C696" s="91"/>
      <c r="D696" s="91"/>
      <c r="E696" s="13"/>
      <c r="F696" s="6"/>
      <c r="G696" s="6"/>
      <c r="H696" s="6"/>
      <c r="I696" s="6"/>
      <c r="J696" s="13"/>
      <c r="K696" s="6"/>
      <c r="L696" s="6"/>
      <c r="M696" s="6"/>
      <c r="N696" s="6"/>
      <c r="O696" s="13"/>
      <c r="P696" s="6">
        <f t="shared" si="283"/>
        <v>0</v>
      </c>
      <c r="Q696" s="6">
        <f t="shared" si="284"/>
        <v>0</v>
      </c>
      <c r="R696" s="13">
        <f t="shared" si="284"/>
        <v>0</v>
      </c>
      <c r="S696" s="104">
        <f t="shared" si="284"/>
        <v>0</v>
      </c>
      <c r="T696" s="104">
        <f t="shared" si="284"/>
        <v>0</v>
      </c>
      <c r="U696" s="104"/>
    </row>
    <row r="697" spans="1:21" ht="12" hidden="1" outlineLevel="3">
      <c r="A697" s="15"/>
      <c r="B697" s="5" t="s">
        <v>559</v>
      </c>
      <c r="C697" s="91">
        <v>7.630866424226866</v>
      </c>
      <c r="D697" s="91">
        <v>7.630866424226866</v>
      </c>
      <c r="E697" s="13">
        <v>7.630866424226866</v>
      </c>
      <c r="F697" s="6">
        <v>9.367373384581509</v>
      </c>
      <c r="G697" s="6">
        <v>6.299845314718551</v>
      </c>
      <c r="H697" s="6">
        <v>2.366312699152328</v>
      </c>
      <c r="I697" s="6">
        <v>1.5815368228229998</v>
      </c>
      <c r="J697" s="13">
        <v>1.594446335442393</v>
      </c>
      <c r="K697" s="6">
        <v>2.098926213166946</v>
      </c>
      <c r="L697" s="6">
        <v>3.39752266952297</v>
      </c>
      <c r="M697" s="6">
        <v>3.1039079475274307</v>
      </c>
      <c r="N697" s="6">
        <v>4.657573167114862</v>
      </c>
      <c r="O697" s="13">
        <v>2.4564813361341216</v>
      </c>
      <c r="P697" s="6">
        <f t="shared" si="283"/>
        <v>1.6973763268576005</v>
      </c>
      <c r="Q697" s="6">
        <f t="shared" si="284"/>
        <v>2.169770714136484</v>
      </c>
      <c r="R697" s="13">
        <f t="shared" si="284"/>
        <v>19.073958314621006</v>
      </c>
      <c r="S697" s="104">
        <f t="shared" si="284"/>
        <v>43.3060841631346</v>
      </c>
      <c r="T697" s="104">
        <f t="shared" si="284"/>
        <v>135.61782922124073</v>
      </c>
      <c r="U697" s="104"/>
    </row>
    <row r="698" spans="1:21" ht="12" hidden="1" outlineLevel="3">
      <c r="A698" s="15"/>
      <c r="B698" s="5" t="s">
        <v>556</v>
      </c>
      <c r="C698" s="91"/>
      <c r="D698" s="91"/>
      <c r="E698" s="13"/>
      <c r="F698" s="6"/>
      <c r="G698" s="6"/>
      <c r="H698" s="6"/>
      <c r="I698" s="6"/>
      <c r="J698" s="13"/>
      <c r="K698" s="6"/>
      <c r="L698" s="6"/>
      <c r="M698" s="6"/>
      <c r="N698" s="6"/>
      <c r="O698" s="13"/>
      <c r="P698" s="6">
        <f aca="true" t="shared" si="285" ref="P698:T702">P659/P36*10000</f>
        <v>1.5249091669914574</v>
      </c>
      <c r="Q698" s="6">
        <f t="shared" si="285"/>
        <v>1.0025366622766971</v>
      </c>
      <c r="R698" s="13">
        <f t="shared" si="285"/>
        <v>0.9635220436549603</v>
      </c>
      <c r="S698" s="104">
        <f t="shared" si="285"/>
        <v>1.873624759426581</v>
      </c>
      <c r="T698" s="104">
        <f t="shared" si="285"/>
        <v>1.560851036405088</v>
      </c>
      <c r="U698" s="104"/>
    </row>
    <row r="699" spans="1:21" ht="12" hidden="1" outlineLevel="3">
      <c r="A699" s="15"/>
      <c r="B699" s="5" t="s">
        <v>557</v>
      </c>
      <c r="C699" s="91">
        <v>0.8684327266452815</v>
      </c>
      <c r="D699" s="91">
        <v>0.8684327266452815</v>
      </c>
      <c r="E699" s="13">
        <v>0.8684327266452815</v>
      </c>
      <c r="F699" s="6">
        <v>1.2188134320696484</v>
      </c>
      <c r="G699" s="6">
        <v>1.0501826166867976</v>
      </c>
      <c r="H699" s="6">
        <v>1.1407767621174318</v>
      </c>
      <c r="I699" s="6">
        <v>0.47883588901106455</v>
      </c>
      <c r="J699" s="13">
        <v>0.2919431855205522</v>
      </c>
      <c r="K699" s="6">
        <v>0.4260590653028075</v>
      </c>
      <c r="L699" s="6">
        <v>0.36928941920819025</v>
      </c>
      <c r="M699" s="6">
        <v>0</v>
      </c>
      <c r="N699" s="6">
        <v>0</v>
      </c>
      <c r="O699" s="13">
        <v>0</v>
      </c>
      <c r="P699" s="6">
        <f t="shared" si="285"/>
        <v>1.6180726073868559</v>
      </c>
      <c r="Q699" s="6">
        <f t="shared" si="285"/>
        <v>2.147393779749311</v>
      </c>
      <c r="R699" s="13">
        <f t="shared" si="285"/>
        <v>1.3459380431070307</v>
      </c>
      <c r="S699" s="104">
        <f t="shared" si="285"/>
        <v>1.494833312496263</v>
      </c>
      <c r="T699" s="104">
        <f t="shared" si="285"/>
        <v>0.9242580775021206</v>
      </c>
      <c r="U699" s="104"/>
    </row>
    <row r="700" spans="1:21" ht="12" hidden="1" outlineLevel="3">
      <c r="A700" s="15"/>
      <c r="B700" s="5" t="s">
        <v>575</v>
      </c>
      <c r="C700" s="91">
        <v>0</v>
      </c>
      <c r="D700" s="91">
        <v>0</v>
      </c>
      <c r="E700" s="13">
        <v>0</v>
      </c>
      <c r="F700" s="6">
        <v>0</v>
      </c>
      <c r="G700" s="6">
        <v>0</v>
      </c>
      <c r="H700" s="6">
        <v>0</v>
      </c>
      <c r="I700" s="6">
        <v>0</v>
      </c>
      <c r="J700" s="13">
        <v>0</v>
      </c>
      <c r="K700" s="6">
        <v>0</v>
      </c>
      <c r="L700" s="6">
        <v>0</v>
      </c>
      <c r="M700" s="6">
        <v>0</v>
      </c>
      <c r="N700" s="6">
        <v>0</v>
      </c>
      <c r="O700" s="13">
        <v>0</v>
      </c>
      <c r="P700" s="6">
        <f t="shared" si="285"/>
        <v>0</v>
      </c>
      <c r="Q700" s="6">
        <f t="shared" si="285"/>
        <v>0</v>
      </c>
      <c r="R700" s="13">
        <f t="shared" si="285"/>
        <v>0</v>
      </c>
      <c r="S700" s="104">
        <f t="shared" si="285"/>
        <v>0</v>
      </c>
      <c r="T700" s="104">
        <f t="shared" si="285"/>
        <v>0</v>
      </c>
      <c r="U700" s="104"/>
    </row>
    <row r="701" spans="1:21" ht="12" hidden="1" outlineLevel="3">
      <c r="A701" s="15"/>
      <c r="B701" s="5" t="s">
        <v>563</v>
      </c>
      <c r="C701" s="91">
        <v>1.2055810953915007</v>
      </c>
      <c r="D701" s="91">
        <v>1.2055810953915007</v>
      </c>
      <c r="E701" s="13">
        <v>1.2055810953915007</v>
      </c>
      <c r="F701" s="6">
        <v>1.1711207377119568</v>
      </c>
      <c r="G701" s="6">
        <v>1.3519097765225152</v>
      </c>
      <c r="H701" s="6">
        <v>1.7818581253162242</v>
      </c>
      <c r="I701" s="6">
        <v>2.075117526277665</v>
      </c>
      <c r="J701" s="13">
        <v>1.3726679543724123</v>
      </c>
      <c r="K701" s="6">
        <v>1.1072657467930898</v>
      </c>
      <c r="L701" s="6">
        <v>1.8898123220956777</v>
      </c>
      <c r="M701" s="6">
        <v>1.889775381188001</v>
      </c>
      <c r="N701" s="6">
        <v>2.776126081383315</v>
      </c>
      <c r="O701" s="13">
        <v>1.713507382190669</v>
      </c>
      <c r="P701" s="6">
        <f t="shared" si="285"/>
        <v>1.8036631744623701</v>
      </c>
      <c r="Q701" s="6">
        <f t="shared" si="285"/>
        <v>2.7907196156606933</v>
      </c>
      <c r="R701" s="13">
        <f t="shared" si="285"/>
        <v>3.956318403986121</v>
      </c>
      <c r="S701" s="104">
        <f t="shared" si="285"/>
        <v>2.110850227850829</v>
      </c>
      <c r="T701" s="104">
        <f t="shared" si="285"/>
        <v>2.1733631247215217</v>
      </c>
      <c r="U701" s="104"/>
    </row>
    <row r="702" spans="1:21" ht="12" hidden="1" outlineLevel="3">
      <c r="A702" s="15"/>
      <c r="B702" s="5" t="s">
        <v>565</v>
      </c>
      <c r="C702" s="91">
        <v>0.6078693023107717</v>
      </c>
      <c r="D702" s="91">
        <v>0.6078693023107717</v>
      </c>
      <c r="E702" s="13">
        <v>0.6078693023107717</v>
      </c>
      <c r="F702" s="6">
        <v>1.0164750544315704</v>
      </c>
      <c r="G702" s="6">
        <v>0.4580121275199197</v>
      </c>
      <c r="H702" s="6">
        <v>0.4064709439412727</v>
      </c>
      <c r="I702" s="6">
        <v>0.25102191250877653</v>
      </c>
      <c r="J702" s="13">
        <v>0.22393026894533186</v>
      </c>
      <c r="K702" s="6">
        <v>0.17584278322476504</v>
      </c>
      <c r="L702" s="6">
        <v>0.30604978344891115</v>
      </c>
      <c r="M702" s="6">
        <v>0</v>
      </c>
      <c r="N702" s="6">
        <v>0</v>
      </c>
      <c r="O702" s="13">
        <v>0</v>
      </c>
      <c r="P702" s="6">
        <f t="shared" si="285"/>
        <v>0.8515248160817789</v>
      </c>
      <c r="Q702" s="6">
        <f t="shared" si="285"/>
        <v>1.2490050256777518</v>
      </c>
      <c r="R702" s="13">
        <f t="shared" si="285"/>
        <v>0.7467504865366631</v>
      </c>
      <c r="S702" s="104">
        <f t="shared" si="285"/>
        <v>0.7745404881891098</v>
      </c>
      <c r="T702" s="104">
        <f t="shared" si="285"/>
        <v>0.7401287965082838</v>
      </c>
      <c r="U702" s="104"/>
    </row>
    <row r="703" spans="1:21" ht="12" hidden="1" outlineLevel="3">
      <c r="A703" s="15"/>
      <c r="B703" s="5" t="s">
        <v>567</v>
      </c>
      <c r="C703" s="91">
        <v>2.8803459823433863</v>
      </c>
      <c r="D703" s="91">
        <v>2.8803459823433863</v>
      </c>
      <c r="E703" s="13">
        <v>2.8803459823433863</v>
      </c>
      <c r="F703" s="6">
        <v>15.15212641967523</v>
      </c>
      <c r="G703" s="6">
        <v>18.116915361378084</v>
      </c>
      <c r="H703" s="6">
        <v>19.14796749902076</v>
      </c>
      <c r="I703" s="6">
        <v>21.180088746337628</v>
      </c>
      <c r="J703" s="13">
        <v>6.592604175216934</v>
      </c>
      <c r="K703" s="6">
        <v>5.288374112573712</v>
      </c>
      <c r="L703" s="6">
        <v>4.894656425710519</v>
      </c>
      <c r="M703" s="6">
        <v>1.684873795546675</v>
      </c>
      <c r="N703" s="6">
        <v>1.5187757263424813</v>
      </c>
      <c r="O703" s="13">
        <v>0.9954054664350199</v>
      </c>
      <c r="P703" s="6">
        <f aca="true" t="shared" si="286" ref="P703:T704">P664/P42*10000</f>
        <v>0.9015186541687971</v>
      </c>
      <c r="Q703" s="6">
        <f t="shared" si="286"/>
        <v>1.3507707349784117</v>
      </c>
      <c r="R703" s="13">
        <f t="shared" si="286"/>
        <v>0.8131830275395522</v>
      </c>
      <c r="S703" s="104">
        <f t="shared" si="286"/>
        <v>0.6093114983172847</v>
      </c>
      <c r="T703" s="104">
        <f t="shared" si="286"/>
        <v>0.38735746398175064</v>
      </c>
      <c r="U703" s="104"/>
    </row>
    <row r="704" spans="1:21" ht="12" hidden="1" outlineLevel="3">
      <c r="A704" s="15"/>
      <c r="B704" s="5" t="s">
        <v>566</v>
      </c>
      <c r="C704" s="91">
        <v>46.50975598099363</v>
      </c>
      <c r="D704" s="91">
        <v>46.50975598099363</v>
      </c>
      <c r="E704" s="13">
        <v>46.50975598099363</v>
      </c>
      <c r="F704" s="6">
        <v>7.5875812901300135</v>
      </c>
      <c r="G704" s="6">
        <v>3.2597368339229273</v>
      </c>
      <c r="H704" s="6">
        <v>5.263070836422255</v>
      </c>
      <c r="I704" s="6">
        <v>5.459737441727321</v>
      </c>
      <c r="J704" s="13">
        <v>7.759350016770208</v>
      </c>
      <c r="K704" s="6">
        <v>2.4958095357894097</v>
      </c>
      <c r="L704" s="6">
        <v>1.840450820915679</v>
      </c>
      <c r="M704" s="6">
        <v>1.1839211568203063</v>
      </c>
      <c r="N704" s="6">
        <v>0.9004301399061782</v>
      </c>
      <c r="O704" s="13">
        <v>1.0259035767883942</v>
      </c>
      <c r="P704" s="6">
        <f t="shared" si="286"/>
        <v>1.7559356722721662</v>
      </c>
      <c r="Q704" s="6">
        <f t="shared" si="286"/>
        <v>1.4838267746568226</v>
      </c>
      <c r="R704" s="13">
        <f t="shared" si="286"/>
        <v>1.3114301826142245</v>
      </c>
      <c r="S704" s="104">
        <f t="shared" si="286"/>
        <v>1.8679481923355903</v>
      </c>
      <c r="T704" s="104">
        <f t="shared" si="286"/>
        <v>0.9695211631927108</v>
      </c>
      <c r="U704" s="104"/>
    </row>
    <row r="705" spans="1:21" ht="12" hidden="1" outlineLevel="2" collapsed="1">
      <c r="A705" s="19" t="s">
        <v>582</v>
      </c>
      <c r="B705" s="20"/>
      <c r="C705" s="145"/>
      <c r="D705" s="145"/>
      <c r="E705" s="46"/>
      <c r="F705" s="47"/>
      <c r="G705" s="47"/>
      <c r="H705" s="47"/>
      <c r="I705" s="47"/>
      <c r="J705" s="46"/>
      <c r="K705" s="47"/>
      <c r="L705" s="47"/>
      <c r="M705" s="47"/>
      <c r="N705" s="47"/>
      <c r="O705" s="46"/>
      <c r="P705" s="47"/>
      <c r="Q705" s="47"/>
      <c r="R705" s="46"/>
      <c r="S705" s="79"/>
      <c r="T705" s="79"/>
      <c r="U705" s="79"/>
    </row>
    <row r="706" spans="1:21" ht="12" hidden="1" outlineLevel="3">
      <c r="A706" s="73"/>
      <c r="B706" s="17" t="s">
        <v>577</v>
      </c>
      <c r="C706" s="146"/>
      <c r="D706" s="146"/>
      <c r="E706" s="14">
        <v>0.8499101315342448</v>
      </c>
      <c r="F706" s="18">
        <v>0.7424636369191685</v>
      </c>
      <c r="G706" s="18">
        <v>0.5512937906494734</v>
      </c>
      <c r="H706" s="18">
        <v>0.5664323530565977</v>
      </c>
      <c r="I706" s="18">
        <v>0.5528206165423873</v>
      </c>
      <c r="J706" s="14">
        <v>0.5475491561521798</v>
      </c>
      <c r="K706" s="18">
        <v>0.6278270314879042</v>
      </c>
      <c r="L706" s="18">
        <v>1.09715621013374</v>
      </c>
      <c r="M706" s="18">
        <v>1.8390265663049192</v>
      </c>
      <c r="N706" s="18">
        <v>1.0954023583171018</v>
      </c>
      <c r="O706" s="14">
        <v>1.2720277163676423</v>
      </c>
      <c r="P706" s="18"/>
      <c r="Q706" s="18"/>
      <c r="R706" s="14"/>
      <c r="S706" s="106"/>
      <c r="T706" s="106"/>
      <c r="U706" s="106"/>
    </row>
    <row r="707" spans="1:21" ht="12" hidden="1" outlineLevel="3">
      <c r="A707" s="67"/>
      <c r="B707" s="5"/>
      <c r="C707" s="91"/>
      <c r="D707" s="91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="93" customFormat="1" ht="11.25" collapsed="1">
      <c r="A708" s="93" t="s">
        <v>604</v>
      </c>
    </row>
    <row r="709" s="93" customFormat="1" ht="11.25">
      <c r="A709" s="93" t="s">
        <v>1330</v>
      </c>
    </row>
    <row r="710" s="93" customFormat="1" ht="11.25">
      <c r="A710" s="93" t="s">
        <v>606</v>
      </c>
    </row>
    <row r="711" spans="1:21" s="93" customFormat="1" ht="12.75">
      <c r="A711" s="93" t="s">
        <v>1329</v>
      </c>
      <c r="B711" s="160" t="s">
        <v>1336</v>
      </c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</row>
    <row r="712" spans="1:21" s="93" customFormat="1" ht="12.75">
      <c r="A712" s="93" t="s">
        <v>1328</v>
      </c>
      <c r="B712" s="160" t="s">
        <v>1337</v>
      </c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</row>
    <row r="713" s="93" customFormat="1" ht="11.25">
      <c r="A713" s="93" t="s">
        <v>1331</v>
      </c>
    </row>
    <row r="714" s="93" customFormat="1" ht="11.25">
      <c r="A714" s="94" t="s">
        <v>605</v>
      </c>
    </row>
    <row r="715" ht="12">
      <c r="A715" s="94" t="s">
        <v>1335</v>
      </c>
    </row>
    <row r="716" ht="12">
      <c r="A716" s="94" t="s">
        <v>1339</v>
      </c>
    </row>
    <row r="717" ht="12">
      <c r="A717" s="96" t="s">
        <v>608</v>
      </c>
    </row>
  </sheetData>
  <mergeCells count="1">
    <mergeCell ref="A1:U1"/>
  </mergeCells>
  <hyperlinks>
    <hyperlink ref="B711" r:id="rId1" display="http://ec.europa.eu/eurostat/web/population-demography-migration-projections"/>
    <hyperlink ref="B712" r:id="rId2" display="http://ec.europa.eu/eurostat/web/asylum-and-managed-migration/statistics-illustrated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</cp:lastModifiedBy>
  <dcterms:created xsi:type="dcterms:W3CDTF">2011-07-14T16:28:47Z</dcterms:created>
  <dcterms:modified xsi:type="dcterms:W3CDTF">2015-09-15T15:01:14Z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