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<sst xmlns="http://schemas.openxmlformats.org/spreadsheetml/2006/main" count="31" uniqueCount="31">
  <si>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Beslist</t>
  </si>
  <si>
    <t>Gunstig</t>
  </si>
  <si>
    <t>Verdaagd</t>
  </si>
  <si>
    <t>Niet beslist</t>
  </si>
  <si>
    <t>Wet voor 1996 Neg.</t>
  </si>
  <si>
    <t>Wet voor 1996 Pos.</t>
  </si>
  <si>
    <t>Verwor-pen</t>
  </si>
  <si>
    <t>1998</t>
  </si>
  <si>
    <t>1999</t>
  </si>
  <si>
    <t>% Gun-stig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</si>
  <si>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</si>
  <si>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</si>
  <si>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</si>
  <si>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</si>
  <si>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</si>
  <si>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</si>
  <si>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</si>
  <si>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</si>
  <si>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</si>
  <si>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</si>
  <si>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</si>
  <si>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</si>
  <si>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</si>
  <si>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</si>
  <si>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Totaal</t>
  </si>
  <si>
    <t>Wet voor 1996</t>
  </si>
  <si>
    <t>Commissies</t>
  </si>
  <si>
    <t>Totaal be-handeld</t>
  </si>
  <si>
    <t>Naturalisaties beslissingen 1996 tot 21/05/2013 per jaar en commissie (1)</t>
  </si>
  <si>
    <t>(1) +jes links aanklikken voor het detail per commissie in elk jaar.</t>
  </si>
  <si>
    <t>Voorstel tot verwerping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</si>
</sst>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%"/>
    <numFmt numFmtId="169" formatCode="[$-813]dddd\ d\ mmmm\ yyyy"/>
    <numFmt numFmtId="170" formatCode="d/mm/yyyy;@"/>
    <numFmt numFmtId="171" formatCode="dd\-mm\-yy;@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vertical="top" wrapText="1"/>
    </xf>
    <xf numFmtId="0" fontId="5" fillId="2" borderId="0" xfId="0" applyFont="1" applyFill="1" applyAlignment="1">
      <alignment/>
    </xf>
    <xf numFmtId="3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3" fontId="6" fillId="2" borderId="8" xfId="0" applyNumberFormat="1" applyFont="1" applyFill="1" applyBorder="1" applyAlignment="1">
      <alignment horizontal="right"/>
    </xf>
    <xf numFmtId="3" fontId="6" fillId="2" borderId="9" xfId="0" applyNumberFormat="1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 horizontal="right"/>
    </xf>
    <xf numFmtId="3" fontId="6" fillId="2" borderId="8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0" fontId="7" fillId="2" borderId="6" xfId="0" applyFont="1" applyFill="1" applyBorder="1" applyAlignment="1">
      <alignment vertical="top" wrapText="1"/>
    </xf>
    <xf numFmtId="3" fontId="8" fillId="2" borderId="10" xfId="0" applyNumberFormat="1" applyFont="1" applyFill="1" applyBorder="1" applyAlignment="1">
      <alignment horizontal="right"/>
    </xf>
    <xf numFmtId="3" fontId="8" fillId="2" borderId="11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/>
    </xf>
    <xf numFmtId="171" fontId="5" fillId="2" borderId="0" xfId="0" applyNumberFormat="1" applyFont="1" applyFill="1" applyBorder="1" applyAlignment="1">
      <alignment/>
    </xf>
    <xf numFmtId="171" fontId="6" fillId="2" borderId="6" xfId="0" applyNumberFormat="1" applyFont="1" applyFill="1" applyBorder="1" applyAlignment="1">
      <alignment vertical="top" wrapText="1"/>
    </xf>
    <xf numFmtId="171" fontId="5" fillId="2" borderId="10" xfId="0" applyNumberFormat="1" applyFont="1" applyFill="1" applyBorder="1" applyAlignment="1">
      <alignment horizontal="center"/>
    </xf>
    <xf numFmtId="171" fontId="5" fillId="2" borderId="11" xfId="0" applyNumberFormat="1" applyFont="1" applyFill="1" applyBorder="1" applyAlignment="1">
      <alignment horizontal="center"/>
    </xf>
    <xf numFmtId="171" fontId="6" fillId="2" borderId="6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49" fontId="6" fillId="2" borderId="6" xfId="0" applyNumberFormat="1" applyFont="1" applyFill="1" applyBorder="1" applyAlignment="1">
      <alignment horizontal="left"/>
    </xf>
    <xf numFmtId="3" fontId="7" fillId="2" borderId="6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9" fontId="6" fillId="2" borderId="0" xfId="0" applyNumberFormat="1" applyFont="1" applyFill="1" applyBorder="1" applyAlignment="1">
      <alignment/>
    </xf>
    <xf numFmtId="9" fontId="6" fillId="2" borderId="7" xfId="0" applyNumberFormat="1" applyFont="1" applyFill="1" applyBorder="1" applyAlignment="1">
      <alignment vertical="top" wrapText="1"/>
    </xf>
    <xf numFmtId="9" fontId="6" fillId="2" borderId="7" xfId="0" applyNumberFormat="1" applyFont="1" applyFill="1" applyBorder="1" applyAlignment="1">
      <alignment horizontal="right"/>
    </xf>
    <xf numFmtId="9" fontId="6" fillId="2" borderId="8" xfId="0" applyNumberFormat="1" applyFont="1" applyFill="1" applyBorder="1" applyAlignment="1">
      <alignment horizontal="right"/>
    </xf>
    <xf numFmtId="9" fontId="6" fillId="2" borderId="9" xfId="0" applyNumberFormat="1" applyFont="1" applyFill="1" applyBorder="1" applyAlignment="1">
      <alignment horizontal="right"/>
    </xf>
    <xf numFmtId="171" fontId="6" fillId="2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5" fillId="2" borderId="12" xfId="0" applyNumberFormat="1" applyFont="1" applyFill="1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9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L1"/>
    </sheetView>
  </sheetViews>
  <sheetFormatPr defaultColWidth="9.140625" defaultRowHeight="12.75" outlineLevelRow="1" outlineLevelCol="1"/>
  <cols>
    <col min="1" max="1" width="10.8515625" style="30" customWidth="1"/>
    <col min="2" max="2" width="7.8515625" style="1" customWidth="1" outlineLevel="1"/>
    <col min="3" max="3" width="7.57421875" style="1" customWidth="1" outlineLevel="1"/>
    <col min="4" max="4" width="8.00390625" style="2" customWidth="1"/>
    <col min="5" max="5" width="6.57421875" style="40" customWidth="1"/>
    <col min="6" max="6" width="9.7109375" style="1" customWidth="1" outlineLevel="1"/>
    <col min="7" max="7" width="10.140625" style="1" customWidth="1" outlineLevel="1"/>
    <col min="8" max="8" width="7.140625" style="4" customWidth="1"/>
    <col min="9" max="9" width="9.00390625" style="1" customWidth="1"/>
    <col min="10" max="10" width="9.140625" style="1" hidden="1" customWidth="1" outlineLevel="1"/>
    <col min="11" max="11" width="9.28125" style="1" hidden="1" customWidth="1" outlineLevel="1"/>
    <col min="12" max="12" width="8.140625" style="1" customWidth="1" collapsed="1"/>
    <col min="13" max="16384" width="9.140625" style="1" customWidth="1"/>
  </cols>
  <sheetData>
    <row r="1" spans="1:12" ht="12.75">
      <c r="A1" s="45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3" customFormat="1" ht="25.5" customHeight="1">
      <c r="A2" s="31" t="s">
        <v>26</v>
      </c>
      <c r="B2" s="15" t="s">
        <v>1</v>
      </c>
      <c r="C2" s="16" t="s">
        <v>6</v>
      </c>
      <c r="D2" s="15" t="s">
        <v>0</v>
      </c>
      <c r="E2" s="41" t="s">
        <v>9</v>
      </c>
      <c r="F2" s="16" t="s">
        <v>2</v>
      </c>
      <c r="G2" s="18" t="s">
        <v>30</v>
      </c>
      <c r="H2" s="16" t="s">
        <v>3</v>
      </c>
      <c r="I2" s="19" t="s">
        <v>27</v>
      </c>
      <c r="J2" s="26" t="s">
        <v>5</v>
      </c>
      <c r="K2" s="17" t="s">
        <v>4</v>
      </c>
      <c r="L2" s="19" t="s">
        <v>25</v>
      </c>
    </row>
    <row r="3" spans="1:12" s="2" customFormat="1" ht="12" collapsed="1">
      <c r="A3" s="37">
        <v>1996</v>
      </c>
      <c r="B3" s="8">
        <f>SUM(B4:B8)</f>
        <v>2472</v>
      </c>
      <c r="C3" s="8">
        <f>SUM(C4:C8)</f>
        <v>118</v>
      </c>
      <c r="D3" s="29">
        <f>SUM(D4:D8)</f>
        <v>2590</v>
      </c>
      <c r="E3" s="42">
        <f>B3/D3</f>
        <v>0.9544401544401544</v>
      </c>
      <c r="F3" s="8">
        <f>SUM(F4:F8)</f>
        <v>454</v>
      </c>
      <c r="G3" s="9"/>
      <c r="H3" s="25">
        <f aca="true" t="shared" si="0" ref="H3:H36">SUM(F3:G3)</f>
        <v>454</v>
      </c>
      <c r="I3" s="8">
        <f>SUM(I4:I8)</f>
        <v>3044</v>
      </c>
      <c r="J3" s="38">
        <f>SUM(J4:J8)</f>
        <v>2874</v>
      </c>
      <c r="K3" s="39">
        <f>SUM(K4:K8)</f>
        <v>296</v>
      </c>
      <c r="L3" s="22"/>
    </row>
    <row r="4" spans="1:12" ht="12" hidden="1" outlineLevel="1">
      <c r="A4" s="32">
        <v>35192</v>
      </c>
      <c r="B4" s="5">
        <v>95</v>
      </c>
      <c r="C4" s="5">
        <v>0</v>
      </c>
      <c r="D4" s="35">
        <f>SUM(B4:C4)</f>
        <v>95</v>
      </c>
      <c r="E4" s="43">
        <f aca="true" t="shared" si="1" ref="E4:E67">B4/D4</f>
        <v>1</v>
      </c>
      <c r="F4" s="5">
        <v>13</v>
      </c>
      <c r="G4" s="6"/>
      <c r="H4" s="23">
        <f t="shared" si="0"/>
        <v>13</v>
      </c>
      <c r="I4" s="7">
        <v>108</v>
      </c>
      <c r="J4" s="27">
        <v>533</v>
      </c>
      <c r="K4" s="11">
        <v>92</v>
      </c>
      <c r="L4" s="20"/>
    </row>
    <row r="5" spans="1:12" ht="12" hidden="1" outlineLevel="1">
      <c r="A5" s="32">
        <v>35227</v>
      </c>
      <c r="B5" s="5">
        <v>244</v>
      </c>
      <c r="C5" s="5">
        <v>4</v>
      </c>
      <c r="D5" s="35">
        <f>SUM(B5:C5)</f>
        <v>248</v>
      </c>
      <c r="E5" s="43">
        <f t="shared" si="1"/>
        <v>0.9838709677419355</v>
      </c>
      <c r="F5" s="5">
        <v>49</v>
      </c>
      <c r="G5" s="6"/>
      <c r="H5" s="23">
        <f t="shared" si="0"/>
        <v>49</v>
      </c>
      <c r="I5" s="7">
        <v>297</v>
      </c>
      <c r="J5" s="27">
        <v>174</v>
      </c>
      <c r="K5" s="11">
        <v>76</v>
      </c>
      <c r="L5" s="20"/>
    </row>
    <row r="6" spans="1:12" ht="12" hidden="1" outlineLevel="1">
      <c r="A6" s="32">
        <v>35241</v>
      </c>
      <c r="B6" s="5">
        <v>185</v>
      </c>
      <c r="C6" s="5">
        <v>14</v>
      </c>
      <c r="D6" s="35">
        <f aca="true" t="shared" si="2" ref="D6:D83">SUM(B6:C6)</f>
        <v>199</v>
      </c>
      <c r="E6" s="43">
        <f t="shared" si="1"/>
        <v>0.9296482412060302</v>
      </c>
      <c r="F6" s="5">
        <v>41</v>
      </c>
      <c r="G6" s="6"/>
      <c r="H6" s="23">
        <f t="shared" si="0"/>
        <v>41</v>
      </c>
      <c r="I6" s="7">
        <v>240</v>
      </c>
      <c r="J6" s="27">
        <v>134</v>
      </c>
      <c r="K6" s="11">
        <v>18</v>
      </c>
      <c r="L6" s="20"/>
    </row>
    <row r="7" spans="1:12" ht="12" hidden="1" outlineLevel="1">
      <c r="A7" s="32">
        <v>35353</v>
      </c>
      <c r="B7" s="5">
        <v>905</v>
      </c>
      <c r="C7" s="5">
        <v>12</v>
      </c>
      <c r="D7" s="35">
        <f t="shared" si="2"/>
        <v>917</v>
      </c>
      <c r="E7" s="43">
        <f t="shared" si="1"/>
        <v>0.9869138495092693</v>
      </c>
      <c r="F7" s="5">
        <v>197</v>
      </c>
      <c r="G7" s="6"/>
      <c r="H7" s="23">
        <f t="shared" si="0"/>
        <v>197</v>
      </c>
      <c r="I7" s="7">
        <v>1114</v>
      </c>
      <c r="J7" s="27">
        <v>1406</v>
      </c>
      <c r="K7" s="11">
        <v>14</v>
      </c>
      <c r="L7" s="20"/>
    </row>
    <row r="8" spans="1:12" ht="12" hidden="1" outlineLevel="1">
      <c r="A8" s="32">
        <v>35395</v>
      </c>
      <c r="B8" s="5">
        <v>1043</v>
      </c>
      <c r="C8" s="5">
        <v>88</v>
      </c>
      <c r="D8" s="35">
        <f t="shared" si="2"/>
        <v>1131</v>
      </c>
      <c r="E8" s="43">
        <f t="shared" si="1"/>
        <v>0.9221927497789567</v>
      </c>
      <c r="F8" s="5">
        <v>154</v>
      </c>
      <c r="G8" s="6"/>
      <c r="H8" s="23">
        <f t="shared" si="0"/>
        <v>154</v>
      </c>
      <c r="I8" s="7">
        <v>1285</v>
      </c>
      <c r="J8" s="27">
        <v>627</v>
      </c>
      <c r="K8" s="11">
        <v>96</v>
      </c>
      <c r="L8" s="20"/>
    </row>
    <row r="9" spans="1:12" ht="12" collapsed="1">
      <c r="A9" s="37">
        <v>1997</v>
      </c>
      <c r="B9" s="8">
        <f>SUM(B10:B16)</f>
        <v>7494</v>
      </c>
      <c r="C9" s="8">
        <f>SUM(C10:C16)</f>
        <v>682</v>
      </c>
      <c r="D9" s="29">
        <f>SUM(D10:D16)</f>
        <v>8176</v>
      </c>
      <c r="E9" s="42">
        <f t="shared" si="1"/>
        <v>0.9165851272015656</v>
      </c>
      <c r="F9" s="8">
        <f>SUM(F10:F16)</f>
        <v>2042</v>
      </c>
      <c r="G9" s="9"/>
      <c r="H9" s="25">
        <f t="shared" si="0"/>
        <v>2042</v>
      </c>
      <c r="I9" s="8">
        <f>SUM(I10:I16)</f>
        <v>10218</v>
      </c>
      <c r="J9" s="38">
        <f>SUM(J10:J16)</f>
        <v>2797</v>
      </c>
      <c r="K9" s="39">
        <f>SUM(K10:K16)</f>
        <v>222</v>
      </c>
      <c r="L9" s="22"/>
    </row>
    <row r="10" spans="1:12" ht="12" hidden="1" outlineLevel="1">
      <c r="A10" s="32">
        <v>35445</v>
      </c>
      <c r="B10" s="5">
        <v>1251</v>
      </c>
      <c r="C10" s="5">
        <v>68</v>
      </c>
      <c r="D10" s="35">
        <f t="shared" si="2"/>
        <v>1319</v>
      </c>
      <c r="E10" s="43">
        <f t="shared" si="1"/>
        <v>0.9484457922668689</v>
      </c>
      <c r="F10" s="5">
        <v>267</v>
      </c>
      <c r="G10" s="6"/>
      <c r="H10" s="23">
        <f t="shared" si="0"/>
        <v>267</v>
      </c>
      <c r="I10" s="7">
        <v>1586</v>
      </c>
      <c r="J10" s="27">
        <v>389</v>
      </c>
      <c r="K10" s="11">
        <v>52</v>
      </c>
      <c r="L10" s="20"/>
    </row>
    <row r="11" spans="1:12" ht="12" hidden="1" outlineLevel="1">
      <c r="A11" s="32">
        <v>35494</v>
      </c>
      <c r="B11" s="5">
        <v>955</v>
      </c>
      <c r="C11" s="5">
        <v>125</v>
      </c>
      <c r="D11" s="35">
        <f t="shared" si="2"/>
        <v>1080</v>
      </c>
      <c r="E11" s="43">
        <f t="shared" si="1"/>
        <v>0.8842592592592593</v>
      </c>
      <c r="F11" s="5">
        <v>217</v>
      </c>
      <c r="G11" s="6"/>
      <c r="H11" s="23">
        <f t="shared" si="0"/>
        <v>217</v>
      </c>
      <c r="I11" s="7">
        <v>1297</v>
      </c>
      <c r="J11" s="27">
        <v>362</v>
      </c>
      <c r="K11" s="11">
        <v>23</v>
      </c>
      <c r="L11" s="20"/>
    </row>
    <row r="12" spans="1:12" ht="12" hidden="1" outlineLevel="1">
      <c r="A12" s="32">
        <v>35535</v>
      </c>
      <c r="B12" s="5">
        <v>526</v>
      </c>
      <c r="C12" s="5">
        <v>119</v>
      </c>
      <c r="D12" s="35">
        <f t="shared" si="2"/>
        <v>645</v>
      </c>
      <c r="E12" s="43">
        <f t="shared" si="1"/>
        <v>0.8155038759689922</v>
      </c>
      <c r="F12" s="5">
        <v>106</v>
      </c>
      <c r="G12" s="6"/>
      <c r="H12" s="23">
        <f t="shared" si="0"/>
        <v>106</v>
      </c>
      <c r="I12" s="7">
        <v>751</v>
      </c>
      <c r="J12" s="27">
        <v>357</v>
      </c>
      <c r="K12" s="11">
        <v>38</v>
      </c>
      <c r="L12" s="20"/>
    </row>
    <row r="13" spans="1:12" ht="12" hidden="1" outlineLevel="1">
      <c r="A13" s="32">
        <v>35577</v>
      </c>
      <c r="B13" s="5">
        <v>1300</v>
      </c>
      <c r="C13" s="5">
        <v>74</v>
      </c>
      <c r="D13" s="35">
        <f t="shared" si="2"/>
        <v>1374</v>
      </c>
      <c r="E13" s="43">
        <f t="shared" si="1"/>
        <v>0.9461426491994177</v>
      </c>
      <c r="F13" s="5">
        <v>244</v>
      </c>
      <c r="G13" s="6"/>
      <c r="H13" s="23">
        <f t="shared" si="0"/>
        <v>244</v>
      </c>
      <c r="I13" s="7">
        <v>1618</v>
      </c>
      <c r="J13" s="27">
        <v>240</v>
      </c>
      <c r="K13" s="11">
        <v>23</v>
      </c>
      <c r="L13" s="20"/>
    </row>
    <row r="14" spans="1:12" ht="12" hidden="1" outlineLevel="1">
      <c r="A14" s="32">
        <v>35605</v>
      </c>
      <c r="B14" s="5">
        <v>522</v>
      </c>
      <c r="C14" s="5">
        <v>65</v>
      </c>
      <c r="D14" s="35">
        <f t="shared" si="2"/>
        <v>587</v>
      </c>
      <c r="E14" s="43">
        <f t="shared" si="1"/>
        <v>0.889267461669506</v>
      </c>
      <c r="F14" s="5">
        <v>207</v>
      </c>
      <c r="G14" s="6"/>
      <c r="H14" s="23">
        <f t="shared" si="0"/>
        <v>207</v>
      </c>
      <c r="I14" s="7">
        <v>794</v>
      </c>
      <c r="J14" s="27">
        <v>284</v>
      </c>
      <c r="K14" s="11">
        <v>16</v>
      </c>
      <c r="L14" s="20"/>
    </row>
    <row r="15" spans="1:12" ht="12" hidden="1" outlineLevel="1">
      <c r="A15" s="32">
        <v>35718</v>
      </c>
      <c r="B15" s="5">
        <v>2214</v>
      </c>
      <c r="C15" s="5">
        <v>51</v>
      </c>
      <c r="D15" s="35">
        <f t="shared" si="2"/>
        <v>2265</v>
      </c>
      <c r="E15" s="43">
        <f t="shared" si="1"/>
        <v>0.9774834437086093</v>
      </c>
      <c r="F15" s="5">
        <v>768</v>
      </c>
      <c r="G15" s="6"/>
      <c r="H15" s="23">
        <f t="shared" si="0"/>
        <v>768</v>
      </c>
      <c r="I15" s="7">
        <v>3033</v>
      </c>
      <c r="J15" s="27">
        <v>797</v>
      </c>
      <c r="K15" s="11">
        <v>17</v>
      </c>
      <c r="L15" s="20"/>
    </row>
    <row r="16" spans="1:12" ht="12" hidden="1" outlineLevel="1">
      <c r="A16" s="32">
        <v>35759</v>
      </c>
      <c r="B16" s="5">
        <v>726</v>
      </c>
      <c r="C16" s="5">
        <v>180</v>
      </c>
      <c r="D16" s="35">
        <f t="shared" si="2"/>
        <v>906</v>
      </c>
      <c r="E16" s="43">
        <f t="shared" si="1"/>
        <v>0.8013245033112583</v>
      </c>
      <c r="F16" s="5">
        <v>233</v>
      </c>
      <c r="G16" s="6"/>
      <c r="H16" s="23">
        <f t="shared" si="0"/>
        <v>233</v>
      </c>
      <c r="I16" s="7">
        <v>1139</v>
      </c>
      <c r="J16" s="27">
        <v>368</v>
      </c>
      <c r="K16" s="11">
        <v>53</v>
      </c>
      <c r="L16" s="20"/>
    </row>
    <row r="17" spans="1:12" ht="12" collapsed="1">
      <c r="A17" s="37" t="s">
        <v>7</v>
      </c>
      <c r="B17" s="8">
        <f>SUM(B18:B23)</f>
        <v>10001</v>
      </c>
      <c r="C17" s="8">
        <f>SUM(C18:C23)</f>
        <v>829</v>
      </c>
      <c r="D17" s="29">
        <f>SUM(D18:D23)</f>
        <v>10830</v>
      </c>
      <c r="E17" s="42">
        <f t="shared" si="1"/>
        <v>0.9234533702677747</v>
      </c>
      <c r="F17" s="8">
        <f>SUM(F18:F23)</f>
        <v>3308</v>
      </c>
      <c r="G17" s="9"/>
      <c r="H17" s="25">
        <f t="shared" si="0"/>
        <v>3308</v>
      </c>
      <c r="I17" s="8">
        <f>SUM(I18:I23)</f>
        <v>14138</v>
      </c>
      <c r="J17" s="38">
        <f>SUM(J18:J23)</f>
        <v>1415</v>
      </c>
      <c r="K17" s="39">
        <f>SUM(K18:K23)</f>
        <v>151</v>
      </c>
      <c r="L17" s="22"/>
    </row>
    <row r="18" spans="1:12" ht="12" hidden="1" outlineLevel="1">
      <c r="A18" s="32">
        <v>35823</v>
      </c>
      <c r="B18" s="5">
        <v>1790</v>
      </c>
      <c r="C18" s="5">
        <v>39</v>
      </c>
      <c r="D18" s="35">
        <f t="shared" si="2"/>
        <v>1829</v>
      </c>
      <c r="E18" s="43">
        <f t="shared" si="1"/>
        <v>0.9786768726079825</v>
      </c>
      <c r="F18" s="5">
        <v>573</v>
      </c>
      <c r="G18" s="6"/>
      <c r="H18" s="23">
        <f t="shared" si="0"/>
        <v>573</v>
      </c>
      <c r="I18" s="7">
        <v>2402</v>
      </c>
      <c r="J18" s="27">
        <v>512</v>
      </c>
      <c r="K18" s="11">
        <v>15</v>
      </c>
      <c r="L18" s="20"/>
    </row>
    <row r="19" spans="1:12" ht="12" hidden="1" outlineLevel="1">
      <c r="A19" s="32">
        <v>35858</v>
      </c>
      <c r="B19" s="5">
        <v>1618</v>
      </c>
      <c r="C19" s="5">
        <v>135</v>
      </c>
      <c r="D19" s="35">
        <f t="shared" si="2"/>
        <v>1753</v>
      </c>
      <c r="E19" s="43">
        <f t="shared" si="1"/>
        <v>0.9229891614375356</v>
      </c>
      <c r="F19" s="5">
        <v>531</v>
      </c>
      <c r="G19" s="6"/>
      <c r="H19" s="23">
        <f t="shared" si="0"/>
        <v>531</v>
      </c>
      <c r="I19" s="7">
        <v>2284</v>
      </c>
      <c r="J19" s="27">
        <v>333</v>
      </c>
      <c r="K19" s="11">
        <v>33</v>
      </c>
      <c r="L19" s="20"/>
    </row>
    <row r="20" spans="1:12" ht="12" hidden="1" outlineLevel="1">
      <c r="A20" s="32">
        <v>35927</v>
      </c>
      <c r="B20" s="5">
        <v>1304</v>
      </c>
      <c r="C20" s="5">
        <v>132</v>
      </c>
      <c r="D20" s="35">
        <f t="shared" si="2"/>
        <v>1436</v>
      </c>
      <c r="E20" s="43">
        <f t="shared" si="1"/>
        <v>0.9080779944289693</v>
      </c>
      <c r="F20" s="5">
        <v>412</v>
      </c>
      <c r="G20" s="6"/>
      <c r="H20" s="23">
        <f t="shared" si="0"/>
        <v>412</v>
      </c>
      <c r="I20" s="7">
        <v>1848</v>
      </c>
      <c r="J20" s="27">
        <v>251</v>
      </c>
      <c r="K20" s="11">
        <v>19</v>
      </c>
      <c r="L20" s="20"/>
    </row>
    <row r="21" spans="1:12" ht="12" hidden="1" outlineLevel="1">
      <c r="A21" s="32">
        <v>35962</v>
      </c>
      <c r="B21" s="5">
        <v>1804</v>
      </c>
      <c r="C21" s="5">
        <v>114</v>
      </c>
      <c r="D21" s="35">
        <f t="shared" si="2"/>
        <v>1918</v>
      </c>
      <c r="E21" s="43">
        <f t="shared" si="1"/>
        <v>0.940563086548488</v>
      </c>
      <c r="F21" s="5">
        <v>441</v>
      </c>
      <c r="G21" s="6"/>
      <c r="H21" s="23">
        <f t="shared" si="0"/>
        <v>441</v>
      </c>
      <c r="I21" s="7">
        <v>2359</v>
      </c>
      <c r="J21" s="27">
        <v>75</v>
      </c>
      <c r="K21" s="11">
        <v>45</v>
      </c>
      <c r="L21" s="20"/>
    </row>
    <row r="22" spans="1:12" ht="12" hidden="1" outlineLevel="1">
      <c r="A22" s="32">
        <v>36082</v>
      </c>
      <c r="B22" s="5">
        <v>2595</v>
      </c>
      <c r="C22" s="5">
        <v>137</v>
      </c>
      <c r="D22" s="35">
        <f t="shared" si="2"/>
        <v>2732</v>
      </c>
      <c r="E22" s="43">
        <f t="shared" si="1"/>
        <v>0.9498535871156661</v>
      </c>
      <c r="F22" s="5">
        <v>878</v>
      </c>
      <c r="G22" s="6"/>
      <c r="H22" s="23">
        <f t="shared" si="0"/>
        <v>878</v>
      </c>
      <c r="I22" s="7">
        <v>3610</v>
      </c>
      <c r="J22" s="27">
        <v>171</v>
      </c>
      <c r="K22" s="11">
        <v>13</v>
      </c>
      <c r="L22" s="20"/>
    </row>
    <row r="23" spans="1:12" ht="12" hidden="1" outlineLevel="1">
      <c r="A23" s="32">
        <v>36124</v>
      </c>
      <c r="B23" s="5">
        <v>890</v>
      </c>
      <c r="C23" s="5">
        <v>272</v>
      </c>
      <c r="D23" s="35">
        <f t="shared" si="2"/>
        <v>1162</v>
      </c>
      <c r="E23" s="43">
        <f t="shared" si="1"/>
        <v>0.76592082616179</v>
      </c>
      <c r="F23" s="5">
        <v>473</v>
      </c>
      <c r="G23" s="6"/>
      <c r="H23" s="23">
        <f t="shared" si="0"/>
        <v>473</v>
      </c>
      <c r="I23" s="7">
        <v>1635</v>
      </c>
      <c r="J23" s="27">
        <v>73</v>
      </c>
      <c r="K23" s="11">
        <v>26</v>
      </c>
      <c r="L23" s="20"/>
    </row>
    <row r="24" spans="1:12" ht="12" collapsed="1">
      <c r="A24" s="37" t="s">
        <v>8</v>
      </c>
      <c r="B24" s="8">
        <f>SUM(B25:B28)</f>
        <v>7169</v>
      </c>
      <c r="C24" s="8">
        <f>SUM(C25:C28)</f>
        <v>1128</v>
      </c>
      <c r="D24" s="29">
        <f>SUM(D25:D28)</f>
        <v>8297</v>
      </c>
      <c r="E24" s="42">
        <f t="shared" si="1"/>
        <v>0.8640472459925275</v>
      </c>
      <c r="F24" s="8">
        <f>SUM(F25:F28)</f>
        <v>2299</v>
      </c>
      <c r="G24" s="9"/>
      <c r="H24" s="25">
        <f t="shared" si="0"/>
        <v>2299</v>
      </c>
      <c r="I24" s="8">
        <f>SUM(I25:I28)</f>
        <v>10596</v>
      </c>
      <c r="J24" s="38">
        <f>SUM(J25:J28)</f>
        <v>320</v>
      </c>
      <c r="K24" s="39">
        <f>SUM(K25:K28)</f>
        <v>155</v>
      </c>
      <c r="L24" s="22"/>
    </row>
    <row r="25" spans="1:12" ht="12" hidden="1" outlineLevel="1">
      <c r="A25" s="32">
        <v>36187</v>
      </c>
      <c r="B25" s="5">
        <v>858</v>
      </c>
      <c r="C25" s="5">
        <v>200</v>
      </c>
      <c r="D25" s="35">
        <f t="shared" si="2"/>
        <v>1058</v>
      </c>
      <c r="E25" s="43">
        <f t="shared" si="1"/>
        <v>0.8109640831758034</v>
      </c>
      <c r="F25" s="5">
        <v>587</v>
      </c>
      <c r="G25" s="6"/>
      <c r="H25" s="23">
        <f t="shared" si="0"/>
        <v>587</v>
      </c>
      <c r="I25" s="7">
        <v>1645</v>
      </c>
      <c r="J25" s="27">
        <v>102</v>
      </c>
      <c r="K25" s="11">
        <v>37</v>
      </c>
      <c r="L25" s="20"/>
    </row>
    <row r="26" spans="1:12" ht="12" hidden="1" outlineLevel="1">
      <c r="A26" s="32">
        <v>36236</v>
      </c>
      <c r="B26" s="5">
        <v>1720</v>
      </c>
      <c r="C26" s="5">
        <v>411</v>
      </c>
      <c r="D26" s="35">
        <f t="shared" si="2"/>
        <v>2131</v>
      </c>
      <c r="E26" s="43">
        <f t="shared" si="1"/>
        <v>0.8071328015016425</v>
      </c>
      <c r="F26" s="5">
        <v>416</v>
      </c>
      <c r="G26" s="6"/>
      <c r="H26" s="23">
        <f t="shared" si="0"/>
        <v>416</v>
      </c>
      <c r="I26" s="7">
        <v>2547</v>
      </c>
      <c r="J26" s="27">
        <v>63</v>
      </c>
      <c r="K26" s="11">
        <v>58</v>
      </c>
      <c r="L26" s="20"/>
    </row>
    <row r="27" spans="1:12" ht="12" hidden="1" outlineLevel="1">
      <c r="A27" s="32">
        <v>36440</v>
      </c>
      <c r="B27" s="5">
        <v>3510</v>
      </c>
      <c r="C27" s="5">
        <v>389</v>
      </c>
      <c r="D27" s="35">
        <f t="shared" si="2"/>
        <v>3899</v>
      </c>
      <c r="E27" s="43">
        <f t="shared" si="1"/>
        <v>0.900230828417543</v>
      </c>
      <c r="F27" s="5">
        <v>1220</v>
      </c>
      <c r="G27" s="6"/>
      <c r="H27" s="23">
        <f t="shared" si="0"/>
        <v>1220</v>
      </c>
      <c r="I27" s="7">
        <v>5119</v>
      </c>
      <c r="J27" s="27">
        <v>132</v>
      </c>
      <c r="K27" s="11">
        <v>51</v>
      </c>
      <c r="L27" s="20"/>
    </row>
    <row r="28" spans="1:12" ht="12" hidden="1" outlineLevel="1">
      <c r="A28" s="32">
        <v>36487</v>
      </c>
      <c r="B28" s="5">
        <v>1081</v>
      </c>
      <c r="C28" s="5">
        <v>128</v>
      </c>
      <c r="D28" s="35">
        <f t="shared" si="2"/>
        <v>1209</v>
      </c>
      <c r="E28" s="43">
        <f t="shared" si="1"/>
        <v>0.8941273779983457</v>
      </c>
      <c r="F28" s="5">
        <v>76</v>
      </c>
      <c r="G28" s="6"/>
      <c r="H28" s="23">
        <f t="shared" si="0"/>
        <v>76</v>
      </c>
      <c r="I28" s="7">
        <v>1285</v>
      </c>
      <c r="J28" s="27">
        <v>23</v>
      </c>
      <c r="K28" s="11">
        <v>9</v>
      </c>
      <c r="L28" s="20"/>
    </row>
    <row r="29" spans="1:12" ht="12" collapsed="1">
      <c r="A29" s="37" t="s">
        <v>10</v>
      </c>
      <c r="B29" s="8">
        <f>SUM(B30:B34)</f>
        <v>11543</v>
      </c>
      <c r="C29" s="8">
        <f>SUM(C30:C34)</f>
        <v>1968</v>
      </c>
      <c r="D29" s="29">
        <f>SUM(D30:D34)</f>
        <v>13511</v>
      </c>
      <c r="E29" s="42">
        <f t="shared" si="1"/>
        <v>0.854340907408778</v>
      </c>
      <c r="F29" s="8">
        <f>SUM(F30:F34)</f>
        <v>5456</v>
      </c>
      <c r="G29" s="9"/>
      <c r="H29" s="25">
        <f t="shared" si="0"/>
        <v>5456</v>
      </c>
      <c r="I29" s="8">
        <f>SUM(I30:I34)</f>
        <v>18967</v>
      </c>
      <c r="J29" s="38">
        <f>SUM(J30:J34)</f>
        <v>149</v>
      </c>
      <c r="K29" s="39">
        <f>SUM(K30:K34)</f>
        <v>29</v>
      </c>
      <c r="L29" s="22"/>
    </row>
    <row r="30" spans="1:12" ht="12" hidden="1" outlineLevel="1">
      <c r="A30" s="32">
        <v>36550</v>
      </c>
      <c r="B30" s="5">
        <v>1499</v>
      </c>
      <c r="C30" s="5">
        <v>215</v>
      </c>
      <c r="D30" s="35">
        <f t="shared" si="2"/>
        <v>1714</v>
      </c>
      <c r="E30" s="43">
        <f t="shared" si="1"/>
        <v>0.8745624270711785</v>
      </c>
      <c r="F30" s="5">
        <v>763</v>
      </c>
      <c r="G30" s="6"/>
      <c r="H30" s="23">
        <f t="shared" si="0"/>
        <v>763</v>
      </c>
      <c r="I30" s="7">
        <v>2477</v>
      </c>
      <c r="J30" s="27">
        <v>28</v>
      </c>
      <c r="K30" s="11">
        <v>6</v>
      </c>
      <c r="L30" s="20"/>
    </row>
    <row r="31" spans="1:12" ht="12" hidden="1" outlineLevel="1">
      <c r="A31" s="32">
        <v>36620</v>
      </c>
      <c r="B31" s="5">
        <v>2048</v>
      </c>
      <c r="C31" s="5">
        <v>304</v>
      </c>
      <c r="D31" s="35">
        <f t="shared" si="2"/>
        <v>2352</v>
      </c>
      <c r="E31" s="43">
        <f t="shared" si="1"/>
        <v>0.8707482993197279</v>
      </c>
      <c r="F31" s="5">
        <v>1809</v>
      </c>
      <c r="G31" s="6"/>
      <c r="H31" s="23">
        <f t="shared" si="0"/>
        <v>1809</v>
      </c>
      <c r="I31" s="7">
        <v>4161</v>
      </c>
      <c r="J31" s="27">
        <v>55</v>
      </c>
      <c r="K31" s="11">
        <v>6</v>
      </c>
      <c r="L31" s="20"/>
    </row>
    <row r="32" spans="1:12" ht="12" hidden="1" outlineLevel="1">
      <c r="A32" s="32">
        <v>36676</v>
      </c>
      <c r="B32" s="5">
        <v>2202</v>
      </c>
      <c r="C32" s="5">
        <v>196</v>
      </c>
      <c r="D32" s="35">
        <f t="shared" si="2"/>
        <v>2398</v>
      </c>
      <c r="E32" s="43">
        <f t="shared" si="1"/>
        <v>0.9182652210175146</v>
      </c>
      <c r="F32" s="5">
        <v>572</v>
      </c>
      <c r="G32" s="6"/>
      <c r="H32" s="23">
        <f t="shared" si="0"/>
        <v>572</v>
      </c>
      <c r="I32" s="7">
        <v>2970</v>
      </c>
      <c r="J32" s="27">
        <v>34</v>
      </c>
      <c r="K32" s="11">
        <v>9</v>
      </c>
      <c r="L32" s="20"/>
    </row>
    <row r="33" spans="1:12" ht="12" hidden="1" outlineLevel="1">
      <c r="A33" s="32">
        <v>36810</v>
      </c>
      <c r="B33" s="5">
        <v>3241</v>
      </c>
      <c r="C33" s="5">
        <v>996</v>
      </c>
      <c r="D33" s="35">
        <f t="shared" si="2"/>
        <v>4237</v>
      </c>
      <c r="E33" s="43">
        <f t="shared" si="1"/>
        <v>0.7649280151050272</v>
      </c>
      <c r="F33" s="5">
        <v>1729</v>
      </c>
      <c r="G33" s="6"/>
      <c r="H33" s="23">
        <f t="shared" si="0"/>
        <v>1729</v>
      </c>
      <c r="I33" s="7">
        <v>5966</v>
      </c>
      <c r="J33" s="27">
        <v>30</v>
      </c>
      <c r="K33" s="11">
        <v>8</v>
      </c>
      <c r="L33" s="20"/>
    </row>
    <row r="34" spans="1:12" ht="12" hidden="1" outlineLevel="1">
      <c r="A34" s="32">
        <v>36873</v>
      </c>
      <c r="B34" s="5">
        <v>2553</v>
      </c>
      <c r="C34" s="5">
        <v>257</v>
      </c>
      <c r="D34" s="35">
        <f t="shared" si="2"/>
        <v>2810</v>
      </c>
      <c r="E34" s="43">
        <f t="shared" si="1"/>
        <v>0.9085409252669039</v>
      </c>
      <c r="F34" s="5">
        <v>583</v>
      </c>
      <c r="G34" s="6"/>
      <c r="H34" s="23">
        <f t="shared" si="0"/>
        <v>583</v>
      </c>
      <c r="I34" s="7">
        <v>3393</v>
      </c>
      <c r="J34" s="27">
        <v>2</v>
      </c>
      <c r="K34" s="11">
        <v>0</v>
      </c>
      <c r="L34" s="20"/>
    </row>
    <row r="35" spans="1:12" ht="12" collapsed="1">
      <c r="A35" s="37" t="s">
        <v>11</v>
      </c>
      <c r="B35" s="8">
        <f>SUM(B36:B39)</f>
        <v>9352</v>
      </c>
      <c r="C35" s="8">
        <f>SUM(C36:C39)</f>
        <v>768</v>
      </c>
      <c r="D35" s="29">
        <f>SUM(D36:D39)</f>
        <v>10120</v>
      </c>
      <c r="E35" s="42">
        <f t="shared" si="1"/>
        <v>0.9241106719367589</v>
      </c>
      <c r="F35" s="8">
        <f>SUM(F36:F39)</f>
        <v>4235</v>
      </c>
      <c r="G35" s="8">
        <f>SUM(G36:G39)</f>
        <v>1825</v>
      </c>
      <c r="H35" s="25">
        <f t="shared" si="0"/>
        <v>6060</v>
      </c>
      <c r="I35" s="8">
        <f>SUM(I36:I39)</f>
        <v>16180</v>
      </c>
      <c r="J35" s="38">
        <f>SUM(J36:J39)</f>
        <v>47</v>
      </c>
      <c r="K35" s="39">
        <f>SUM(K36:K39)</f>
        <v>30</v>
      </c>
      <c r="L35" s="22"/>
    </row>
    <row r="36" spans="1:12" ht="12" hidden="1" outlineLevel="1">
      <c r="A36" s="32">
        <v>36956</v>
      </c>
      <c r="B36" s="5">
        <v>1857</v>
      </c>
      <c r="C36" s="5">
        <v>414</v>
      </c>
      <c r="D36" s="35">
        <f t="shared" si="2"/>
        <v>2271</v>
      </c>
      <c r="E36" s="43">
        <f t="shared" si="1"/>
        <v>0.8177014531043593</v>
      </c>
      <c r="F36" s="5">
        <v>629</v>
      </c>
      <c r="G36" s="6"/>
      <c r="H36" s="23">
        <f t="shared" si="0"/>
        <v>629</v>
      </c>
      <c r="I36" s="7">
        <v>2900</v>
      </c>
      <c r="J36" s="27">
        <v>6</v>
      </c>
      <c r="K36" s="11">
        <v>25</v>
      </c>
      <c r="L36" s="20"/>
    </row>
    <row r="37" spans="1:12" ht="12" hidden="1" outlineLevel="1">
      <c r="A37" s="32">
        <v>37013</v>
      </c>
      <c r="B37" s="5">
        <v>3072</v>
      </c>
      <c r="C37" s="5">
        <v>54</v>
      </c>
      <c r="D37" s="35">
        <f t="shared" si="2"/>
        <v>3126</v>
      </c>
      <c r="E37" s="43">
        <f t="shared" si="1"/>
        <v>0.982725527831094</v>
      </c>
      <c r="F37" s="5">
        <v>826</v>
      </c>
      <c r="G37" s="5">
        <v>308</v>
      </c>
      <c r="H37" s="23">
        <f>SUM(F37:G37)</f>
        <v>1134</v>
      </c>
      <c r="I37" s="7">
        <v>4260</v>
      </c>
      <c r="J37" s="27">
        <v>26</v>
      </c>
      <c r="K37" s="11">
        <v>4</v>
      </c>
      <c r="L37" s="20"/>
    </row>
    <row r="38" spans="1:12" ht="12" hidden="1" outlineLevel="1">
      <c r="A38" s="32">
        <v>37187</v>
      </c>
      <c r="B38" s="5">
        <v>2652</v>
      </c>
      <c r="C38" s="5">
        <v>0</v>
      </c>
      <c r="D38" s="35">
        <f t="shared" si="2"/>
        <v>2652</v>
      </c>
      <c r="E38" s="43">
        <f t="shared" si="1"/>
        <v>1</v>
      </c>
      <c r="F38" s="5">
        <v>781</v>
      </c>
      <c r="G38" s="5">
        <v>484</v>
      </c>
      <c r="H38" s="23">
        <f aca="true" t="shared" si="3" ref="H38:H83">SUM(F38:G38)</f>
        <v>1265</v>
      </c>
      <c r="I38" s="7">
        <v>3917</v>
      </c>
      <c r="J38" s="27">
        <v>6</v>
      </c>
      <c r="K38" s="11">
        <v>0</v>
      </c>
      <c r="L38" s="20"/>
    </row>
    <row r="39" spans="1:12" ht="12" hidden="1" outlineLevel="1">
      <c r="A39" s="32">
        <v>37236</v>
      </c>
      <c r="B39" s="5">
        <v>1771</v>
      </c>
      <c r="C39" s="5">
        <v>300</v>
      </c>
      <c r="D39" s="35">
        <f t="shared" si="2"/>
        <v>2071</v>
      </c>
      <c r="E39" s="43">
        <f t="shared" si="1"/>
        <v>0.8551424432641236</v>
      </c>
      <c r="F39" s="5">
        <v>1999</v>
      </c>
      <c r="G39" s="5">
        <v>1033</v>
      </c>
      <c r="H39" s="23">
        <f t="shared" si="3"/>
        <v>3032</v>
      </c>
      <c r="I39" s="7">
        <v>5103</v>
      </c>
      <c r="J39" s="27">
        <v>9</v>
      </c>
      <c r="K39" s="11">
        <v>1</v>
      </c>
      <c r="L39" s="20"/>
    </row>
    <row r="40" spans="1:12" ht="12" collapsed="1">
      <c r="A40" s="37" t="s">
        <v>12</v>
      </c>
      <c r="B40" s="8">
        <f>SUM(B41:B43)</f>
        <v>6207</v>
      </c>
      <c r="C40" s="8">
        <f>SUM(C41:C43)</f>
        <v>2885</v>
      </c>
      <c r="D40" s="29">
        <f>SUM(D41:D43)</f>
        <v>9092</v>
      </c>
      <c r="E40" s="42">
        <f t="shared" si="1"/>
        <v>0.6826880774307084</v>
      </c>
      <c r="F40" s="8">
        <f aca="true" t="shared" si="4" ref="F40:K40">SUM(F41:F43)</f>
        <v>4482</v>
      </c>
      <c r="G40" s="8">
        <f t="shared" si="4"/>
        <v>2655</v>
      </c>
      <c r="H40" s="25">
        <f t="shared" si="4"/>
        <v>7137</v>
      </c>
      <c r="I40" s="8">
        <f t="shared" si="4"/>
        <v>16229</v>
      </c>
      <c r="J40" s="38">
        <f t="shared" si="4"/>
        <v>34</v>
      </c>
      <c r="K40" s="39">
        <f t="shared" si="4"/>
        <v>30</v>
      </c>
      <c r="L40" s="22"/>
    </row>
    <row r="41" spans="1:12" ht="12" hidden="1" outlineLevel="1">
      <c r="A41" s="32">
        <v>37313</v>
      </c>
      <c r="B41" s="5">
        <v>2229</v>
      </c>
      <c r="C41" s="5">
        <v>316</v>
      </c>
      <c r="D41" s="35">
        <f t="shared" si="2"/>
        <v>2545</v>
      </c>
      <c r="E41" s="43">
        <f t="shared" si="1"/>
        <v>0.8758349705304519</v>
      </c>
      <c r="F41" s="5">
        <v>1277</v>
      </c>
      <c r="G41" s="5">
        <v>421</v>
      </c>
      <c r="H41" s="23">
        <f t="shared" si="3"/>
        <v>1698</v>
      </c>
      <c r="I41" s="7">
        <v>4243</v>
      </c>
      <c r="J41" s="27">
        <v>14</v>
      </c>
      <c r="K41" s="11">
        <v>10</v>
      </c>
      <c r="L41" s="20"/>
    </row>
    <row r="42" spans="1:12" ht="12" hidden="1" outlineLevel="1">
      <c r="A42" s="32">
        <v>37420</v>
      </c>
      <c r="B42" s="5">
        <v>1792</v>
      </c>
      <c r="C42" s="5">
        <v>735</v>
      </c>
      <c r="D42" s="35">
        <f t="shared" si="2"/>
        <v>2527</v>
      </c>
      <c r="E42" s="43">
        <f t="shared" si="1"/>
        <v>0.7091412742382271</v>
      </c>
      <c r="F42" s="5">
        <v>1763</v>
      </c>
      <c r="G42" s="5">
        <v>985</v>
      </c>
      <c r="H42" s="23">
        <f t="shared" si="3"/>
        <v>2748</v>
      </c>
      <c r="I42" s="7">
        <v>5275</v>
      </c>
      <c r="J42" s="27">
        <v>11</v>
      </c>
      <c r="K42" s="11">
        <v>8</v>
      </c>
      <c r="L42" s="20"/>
    </row>
    <row r="43" spans="1:12" ht="12" hidden="1" outlineLevel="1">
      <c r="A43" s="32">
        <v>37581</v>
      </c>
      <c r="B43" s="5">
        <v>2186</v>
      </c>
      <c r="C43" s="5">
        <v>1834</v>
      </c>
      <c r="D43" s="35">
        <f t="shared" si="2"/>
        <v>4020</v>
      </c>
      <c r="E43" s="43">
        <f t="shared" si="1"/>
        <v>0.5437810945273632</v>
      </c>
      <c r="F43" s="5">
        <v>1442</v>
      </c>
      <c r="G43" s="5">
        <v>1249</v>
      </c>
      <c r="H43" s="23">
        <f t="shared" si="3"/>
        <v>2691</v>
      </c>
      <c r="I43" s="7">
        <v>6711</v>
      </c>
      <c r="J43" s="27">
        <v>9</v>
      </c>
      <c r="K43" s="11">
        <v>12</v>
      </c>
      <c r="L43" s="20"/>
    </row>
    <row r="44" spans="1:12" ht="12" collapsed="1">
      <c r="A44" s="37" t="s">
        <v>13</v>
      </c>
      <c r="B44" s="8">
        <f>SUM(B45:B46)</f>
        <v>5906</v>
      </c>
      <c r="C44" s="8">
        <f>SUM(C45:C46)</f>
        <v>2088</v>
      </c>
      <c r="D44" s="29">
        <f>SUM(D45:D46)</f>
        <v>7994</v>
      </c>
      <c r="E44" s="42">
        <f t="shared" si="1"/>
        <v>0.7388041030773079</v>
      </c>
      <c r="F44" s="8">
        <f aca="true" t="shared" si="5" ref="F44:K44">SUM(F45:F46)</f>
        <v>2239</v>
      </c>
      <c r="G44" s="8">
        <f t="shared" si="5"/>
        <v>2912</v>
      </c>
      <c r="H44" s="25">
        <f t="shared" si="5"/>
        <v>5151</v>
      </c>
      <c r="I44" s="8">
        <f t="shared" si="5"/>
        <v>13145</v>
      </c>
      <c r="J44" s="38">
        <f t="shared" si="5"/>
        <v>12</v>
      </c>
      <c r="K44" s="39">
        <f t="shared" si="5"/>
        <v>14</v>
      </c>
      <c r="L44" s="22"/>
    </row>
    <row r="45" spans="1:12" ht="12" hidden="1" outlineLevel="1">
      <c r="A45" s="32">
        <v>37672</v>
      </c>
      <c r="B45" s="5">
        <v>2022</v>
      </c>
      <c r="C45" s="5">
        <v>1107</v>
      </c>
      <c r="D45" s="35">
        <f t="shared" si="2"/>
        <v>3129</v>
      </c>
      <c r="E45" s="43">
        <f t="shared" si="1"/>
        <v>0.6462128475551294</v>
      </c>
      <c r="F45" s="5">
        <v>720</v>
      </c>
      <c r="G45" s="5">
        <v>1032</v>
      </c>
      <c r="H45" s="23">
        <f t="shared" si="3"/>
        <v>1752</v>
      </c>
      <c r="I45" s="7">
        <v>4881</v>
      </c>
      <c r="J45" s="27">
        <v>5</v>
      </c>
      <c r="K45" s="11">
        <v>9</v>
      </c>
      <c r="L45" s="20"/>
    </row>
    <row r="46" spans="1:12" ht="12" hidden="1" outlineLevel="1">
      <c r="A46" s="32">
        <v>37965</v>
      </c>
      <c r="B46" s="5">
        <v>3884</v>
      </c>
      <c r="C46" s="5">
        <v>981</v>
      </c>
      <c r="D46" s="35">
        <f t="shared" si="2"/>
        <v>4865</v>
      </c>
      <c r="E46" s="43">
        <f t="shared" si="1"/>
        <v>0.7983556012332991</v>
      </c>
      <c r="F46" s="5">
        <v>1519</v>
      </c>
      <c r="G46" s="5">
        <v>1880</v>
      </c>
      <c r="H46" s="23">
        <f t="shared" si="3"/>
        <v>3399</v>
      </c>
      <c r="I46" s="7">
        <v>8264</v>
      </c>
      <c r="J46" s="27">
        <v>7</v>
      </c>
      <c r="K46" s="11">
        <v>5</v>
      </c>
      <c r="L46" s="20"/>
    </row>
    <row r="47" spans="1:12" ht="12" collapsed="1">
      <c r="A47" s="37" t="s">
        <v>14</v>
      </c>
      <c r="B47" s="8">
        <f>SUM(B48:B50)</f>
        <v>5258</v>
      </c>
      <c r="C47" s="8">
        <f>SUM(C48:C50)</f>
        <v>2449</v>
      </c>
      <c r="D47" s="29">
        <f>SUM(D48:D50)</f>
        <v>7707</v>
      </c>
      <c r="E47" s="42">
        <f t="shared" si="1"/>
        <v>0.6822369274685351</v>
      </c>
      <c r="F47" s="8">
        <f aca="true" t="shared" si="6" ref="F47:K47">SUM(F48:F50)</f>
        <v>2093</v>
      </c>
      <c r="G47" s="8">
        <f t="shared" si="6"/>
        <v>2497</v>
      </c>
      <c r="H47" s="25">
        <f t="shared" si="6"/>
        <v>4590</v>
      </c>
      <c r="I47" s="8">
        <f t="shared" si="6"/>
        <v>12297</v>
      </c>
      <c r="J47" s="38">
        <f t="shared" si="6"/>
        <v>2</v>
      </c>
      <c r="K47" s="39">
        <f t="shared" si="6"/>
        <v>7</v>
      </c>
      <c r="L47" s="22"/>
    </row>
    <row r="48" spans="1:12" ht="12" hidden="1" outlineLevel="1">
      <c r="A48" s="32">
        <v>38034</v>
      </c>
      <c r="B48" s="5">
        <v>1514</v>
      </c>
      <c r="C48" s="5">
        <v>9</v>
      </c>
      <c r="D48" s="35">
        <f t="shared" si="2"/>
        <v>1523</v>
      </c>
      <c r="E48" s="43">
        <f t="shared" si="1"/>
        <v>0.9940906106369009</v>
      </c>
      <c r="F48" s="5">
        <v>511</v>
      </c>
      <c r="G48" s="5">
        <v>560</v>
      </c>
      <c r="H48" s="23">
        <f t="shared" si="3"/>
        <v>1071</v>
      </c>
      <c r="I48" s="7">
        <v>2594</v>
      </c>
      <c r="J48" s="27">
        <v>0</v>
      </c>
      <c r="K48" s="11">
        <v>1</v>
      </c>
      <c r="L48" s="20"/>
    </row>
    <row r="49" spans="1:12" ht="12" hidden="1" outlineLevel="1">
      <c r="A49" s="32">
        <v>38141</v>
      </c>
      <c r="B49" s="5">
        <v>1310</v>
      </c>
      <c r="C49" s="5">
        <v>1421</v>
      </c>
      <c r="D49" s="35">
        <f t="shared" si="2"/>
        <v>2731</v>
      </c>
      <c r="E49" s="43">
        <f t="shared" si="1"/>
        <v>0.479677773709264</v>
      </c>
      <c r="F49" s="5">
        <v>622</v>
      </c>
      <c r="G49" s="5">
        <v>587</v>
      </c>
      <c r="H49" s="23">
        <f t="shared" si="3"/>
        <v>1209</v>
      </c>
      <c r="I49" s="7">
        <v>3940</v>
      </c>
      <c r="J49" s="27">
        <v>1</v>
      </c>
      <c r="K49" s="11">
        <v>4</v>
      </c>
      <c r="L49" s="20"/>
    </row>
    <row r="50" spans="1:12" ht="12" hidden="1" outlineLevel="1">
      <c r="A50" s="32">
        <v>38288</v>
      </c>
      <c r="B50" s="5">
        <v>2434</v>
      </c>
      <c r="C50" s="5">
        <v>1019</v>
      </c>
      <c r="D50" s="35">
        <f t="shared" si="2"/>
        <v>3453</v>
      </c>
      <c r="E50" s="43">
        <f t="shared" si="1"/>
        <v>0.7048942948161019</v>
      </c>
      <c r="F50" s="5">
        <v>960</v>
      </c>
      <c r="G50" s="5">
        <v>1350</v>
      </c>
      <c r="H50" s="23">
        <f t="shared" si="3"/>
        <v>2310</v>
      </c>
      <c r="I50" s="7">
        <v>5763</v>
      </c>
      <c r="J50" s="27">
        <v>1</v>
      </c>
      <c r="K50" s="11">
        <v>2</v>
      </c>
      <c r="L50" s="20"/>
    </row>
    <row r="51" spans="1:12" ht="12" collapsed="1">
      <c r="A51" s="37" t="s">
        <v>15</v>
      </c>
      <c r="B51" s="8">
        <f>SUM(B52:B55)</f>
        <v>6802</v>
      </c>
      <c r="C51" s="8">
        <f>SUM(C52:C55)</f>
        <v>3310</v>
      </c>
      <c r="D51" s="29">
        <f>SUM(D52:D55)</f>
        <v>10112</v>
      </c>
      <c r="E51" s="42">
        <f t="shared" si="1"/>
        <v>0.6726661392405063</v>
      </c>
      <c r="F51" s="8">
        <f aca="true" t="shared" si="7" ref="F51:K51">SUM(F52:F55)</f>
        <v>4550</v>
      </c>
      <c r="G51" s="8">
        <f t="shared" si="7"/>
        <v>3754</v>
      </c>
      <c r="H51" s="25">
        <f t="shared" si="7"/>
        <v>8304</v>
      </c>
      <c r="I51" s="8">
        <f t="shared" si="7"/>
        <v>18416</v>
      </c>
      <c r="J51" s="38">
        <f t="shared" si="7"/>
        <v>1</v>
      </c>
      <c r="K51" s="39">
        <f t="shared" si="7"/>
        <v>3</v>
      </c>
      <c r="L51" s="22"/>
    </row>
    <row r="52" spans="1:12" ht="12" hidden="1" outlineLevel="1">
      <c r="A52" s="32">
        <v>38377</v>
      </c>
      <c r="B52" s="5">
        <v>1593</v>
      </c>
      <c r="C52" s="5">
        <v>128</v>
      </c>
      <c r="D52" s="35">
        <f t="shared" si="2"/>
        <v>1721</v>
      </c>
      <c r="E52" s="43">
        <f t="shared" si="1"/>
        <v>0.925624636839047</v>
      </c>
      <c r="F52" s="5">
        <v>527</v>
      </c>
      <c r="G52" s="5">
        <v>966</v>
      </c>
      <c r="H52" s="23">
        <f t="shared" si="3"/>
        <v>1493</v>
      </c>
      <c r="I52" s="7">
        <v>3214</v>
      </c>
      <c r="J52" s="27">
        <v>0</v>
      </c>
      <c r="K52" s="11">
        <v>0</v>
      </c>
      <c r="L52" s="20"/>
    </row>
    <row r="53" spans="1:12" ht="12" hidden="1" outlineLevel="1">
      <c r="A53" s="32">
        <v>38462</v>
      </c>
      <c r="B53" s="5">
        <v>910</v>
      </c>
      <c r="C53" s="5">
        <v>1067</v>
      </c>
      <c r="D53" s="35">
        <f t="shared" si="2"/>
        <v>1977</v>
      </c>
      <c r="E53" s="43">
        <f t="shared" si="1"/>
        <v>0.4602933737986849</v>
      </c>
      <c r="F53" s="5">
        <v>478</v>
      </c>
      <c r="G53" s="5">
        <v>503</v>
      </c>
      <c r="H53" s="23">
        <f t="shared" si="3"/>
        <v>981</v>
      </c>
      <c r="I53" s="7">
        <v>2958</v>
      </c>
      <c r="J53" s="27">
        <v>0</v>
      </c>
      <c r="K53" s="11">
        <v>1</v>
      </c>
      <c r="L53" s="20"/>
    </row>
    <row r="54" spans="1:12" ht="12" hidden="1" outlineLevel="1">
      <c r="A54" s="32">
        <v>38524</v>
      </c>
      <c r="B54" s="5">
        <v>1712</v>
      </c>
      <c r="C54" s="5">
        <v>809</v>
      </c>
      <c r="D54" s="35">
        <f t="shared" si="2"/>
        <v>2521</v>
      </c>
      <c r="E54" s="43">
        <f t="shared" si="1"/>
        <v>0.6790955969853233</v>
      </c>
      <c r="F54" s="5">
        <v>958</v>
      </c>
      <c r="G54" s="5">
        <v>1029</v>
      </c>
      <c r="H54" s="23">
        <f t="shared" si="3"/>
        <v>1987</v>
      </c>
      <c r="I54" s="7">
        <v>4508</v>
      </c>
      <c r="J54" s="27">
        <v>0</v>
      </c>
      <c r="K54" s="11">
        <v>1</v>
      </c>
      <c r="L54" s="20"/>
    </row>
    <row r="55" spans="1:12" ht="12" hidden="1" outlineLevel="1">
      <c r="A55" s="32">
        <v>38685</v>
      </c>
      <c r="B55" s="5">
        <v>2587</v>
      </c>
      <c r="C55" s="5">
        <v>1306</v>
      </c>
      <c r="D55" s="35">
        <f t="shared" si="2"/>
        <v>3893</v>
      </c>
      <c r="E55" s="43">
        <f t="shared" si="1"/>
        <v>0.6645260724377087</v>
      </c>
      <c r="F55" s="5">
        <v>2587</v>
      </c>
      <c r="G55" s="5">
        <v>1256</v>
      </c>
      <c r="H55" s="23">
        <f t="shared" si="3"/>
        <v>3843</v>
      </c>
      <c r="I55" s="7">
        <v>7736</v>
      </c>
      <c r="J55" s="27">
        <v>1</v>
      </c>
      <c r="K55" s="11">
        <v>1</v>
      </c>
      <c r="L55" s="20"/>
    </row>
    <row r="56" spans="1:12" ht="12" collapsed="1">
      <c r="A56" s="37" t="s">
        <v>16</v>
      </c>
      <c r="B56" s="8">
        <f>SUM(B57:B59)</f>
        <v>4591</v>
      </c>
      <c r="C56" s="8">
        <f>SUM(C57:C59)</f>
        <v>2205</v>
      </c>
      <c r="D56" s="29">
        <f>SUM(D57:D59)</f>
        <v>6796</v>
      </c>
      <c r="E56" s="42">
        <f t="shared" si="1"/>
        <v>0.6755444379046498</v>
      </c>
      <c r="F56" s="8">
        <f aca="true" t="shared" si="8" ref="F56:K56">SUM(F57:F59)</f>
        <v>1889</v>
      </c>
      <c r="G56" s="8">
        <f t="shared" si="8"/>
        <v>2484</v>
      </c>
      <c r="H56" s="25">
        <f t="shared" si="8"/>
        <v>4373</v>
      </c>
      <c r="I56" s="8">
        <f t="shared" si="8"/>
        <v>11169</v>
      </c>
      <c r="J56" s="38">
        <f t="shared" si="8"/>
        <v>2</v>
      </c>
      <c r="K56" s="39">
        <f t="shared" si="8"/>
        <v>1</v>
      </c>
      <c r="L56" s="22"/>
    </row>
    <row r="57" spans="1:12" ht="12" hidden="1" outlineLevel="1">
      <c r="A57" s="32">
        <v>38783</v>
      </c>
      <c r="B57" s="5">
        <v>1122</v>
      </c>
      <c r="C57" s="5">
        <v>65</v>
      </c>
      <c r="D57" s="35">
        <f t="shared" si="2"/>
        <v>1187</v>
      </c>
      <c r="E57" s="43">
        <f t="shared" si="1"/>
        <v>0.945240101095198</v>
      </c>
      <c r="F57" s="5">
        <v>535</v>
      </c>
      <c r="G57" s="5">
        <v>806</v>
      </c>
      <c r="H57" s="23">
        <f t="shared" si="3"/>
        <v>1341</v>
      </c>
      <c r="I57" s="7">
        <v>2528</v>
      </c>
      <c r="J57" s="27">
        <v>1</v>
      </c>
      <c r="K57" s="11">
        <v>0</v>
      </c>
      <c r="L57" s="20"/>
    </row>
    <row r="58" spans="1:12" ht="12" hidden="1" outlineLevel="1">
      <c r="A58" s="32">
        <v>38853</v>
      </c>
      <c r="B58" s="5">
        <v>2384</v>
      </c>
      <c r="C58" s="5">
        <v>1019</v>
      </c>
      <c r="D58" s="35">
        <f t="shared" si="2"/>
        <v>3403</v>
      </c>
      <c r="E58" s="43">
        <f t="shared" si="1"/>
        <v>0.7005583308845137</v>
      </c>
      <c r="F58" s="5">
        <v>898</v>
      </c>
      <c r="G58" s="5">
        <v>1129</v>
      </c>
      <c r="H58" s="23">
        <f t="shared" si="3"/>
        <v>2027</v>
      </c>
      <c r="I58" s="7">
        <v>5430</v>
      </c>
      <c r="J58" s="27">
        <v>0</v>
      </c>
      <c r="K58" s="11">
        <v>1</v>
      </c>
      <c r="L58" s="20"/>
    </row>
    <row r="59" spans="1:12" ht="12" hidden="1" outlineLevel="1">
      <c r="A59" s="32">
        <v>39008</v>
      </c>
      <c r="B59" s="5">
        <v>1085</v>
      </c>
      <c r="C59" s="5">
        <v>1121</v>
      </c>
      <c r="D59" s="35">
        <f t="shared" si="2"/>
        <v>2206</v>
      </c>
      <c r="E59" s="43">
        <f t="shared" si="1"/>
        <v>0.49184043517679055</v>
      </c>
      <c r="F59" s="5">
        <v>456</v>
      </c>
      <c r="G59" s="5">
        <v>549</v>
      </c>
      <c r="H59" s="23">
        <f t="shared" si="3"/>
        <v>1005</v>
      </c>
      <c r="I59" s="7">
        <v>3211</v>
      </c>
      <c r="J59" s="27">
        <v>1</v>
      </c>
      <c r="K59" s="11">
        <v>0</v>
      </c>
      <c r="L59" s="20"/>
    </row>
    <row r="60" spans="1:12" ht="12" collapsed="1">
      <c r="A60" s="37" t="s">
        <v>17</v>
      </c>
      <c r="B60" s="8">
        <f>SUM(B61:B62)</f>
        <v>7191</v>
      </c>
      <c r="C60" s="8">
        <f>SUM(C61:C62)</f>
        <v>1022</v>
      </c>
      <c r="D60" s="29">
        <f>SUM(D61:D62)</f>
        <v>8213</v>
      </c>
      <c r="E60" s="42">
        <f t="shared" si="1"/>
        <v>0.8755631316206015</v>
      </c>
      <c r="F60" s="8">
        <f aca="true" t="shared" si="9" ref="F60:K60">SUM(F61:F62)</f>
        <v>2182</v>
      </c>
      <c r="G60" s="8">
        <f t="shared" si="9"/>
        <v>2294</v>
      </c>
      <c r="H60" s="25">
        <f t="shared" si="9"/>
        <v>4476</v>
      </c>
      <c r="I60" s="8">
        <f t="shared" si="9"/>
        <v>12689</v>
      </c>
      <c r="J60" s="38">
        <f t="shared" si="9"/>
        <v>1</v>
      </c>
      <c r="K60" s="39">
        <f t="shared" si="9"/>
        <v>0</v>
      </c>
      <c r="L60" s="22"/>
    </row>
    <row r="61" spans="1:12" ht="12" hidden="1" outlineLevel="1">
      <c r="A61" s="32">
        <v>39091</v>
      </c>
      <c r="B61" s="5">
        <v>2838</v>
      </c>
      <c r="C61" s="5">
        <v>460</v>
      </c>
      <c r="D61" s="35">
        <f t="shared" si="2"/>
        <v>3298</v>
      </c>
      <c r="E61" s="43">
        <f t="shared" si="1"/>
        <v>0.8605215281989085</v>
      </c>
      <c r="F61" s="5">
        <v>1370</v>
      </c>
      <c r="G61" s="5">
        <v>1519</v>
      </c>
      <c r="H61" s="23">
        <f t="shared" si="3"/>
        <v>2889</v>
      </c>
      <c r="I61" s="7">
        <v>6187</v>
      </c>
      <c r="J61" s="27">
        <v>0</v>
      </c>
      <c r="K61" s="11">
        <v>0</v>
      </c>
      <c r="L61" s="20"/>
    </row>
    <row r="62" spans="1:12" ht="12" hidden="1" outlineLevel="1">
      <c r="A62" s="32">
        <v>39147</v>
      </c>
      <c r="B62" s="5">
        <v>4353</v>
      </c>
      <c r="C62" s="5">
        <v>562</v>
      </c>
      <c r="D62" s="35">
        <f t="shared" si="2"/>
        <v>4915</v>
      </c>
      <c r="E62" s="43">
        <f t="shared" si="1"/>
        <v>0.8856561546286877</v>
      </c>
      <c r="F62" s="5">
        <v>812</v>
      </c>
      <c r="G62" s="5">
        <v>775</v>
      </c>
      <c r="H62" s="23">
        <f t="shared" si="3"/>
        <v>1587</v>
      </c>
      <c r="I62" s="7">
        <v>6502</v>
      </c>
      <c r="J62" s="27">
        <v>1</v>
      </c>
      <c r="K62" s="11">
        <v>0</v>
      </c>
      <c r="L62" s="20"/>
    </row>
    <row r="63" spans="1:12" ht="12" collapsed="1">
      <c r="A63" s="37" t="s">
        <v>18</v>
      </c>
      <c r="B63" s="8">
        <f>SUM(B64:B66)</f>
        <v>10194</v>
      </c>
      <c r="C63" s="8">
        <f>SUM(C64:C66)</f>
        <v>4616</v>
      </c>
      <c r="D63" s="29">
        <f>SUM(D64:D66)</f>
        <v>14810</v>
      </c>
      <c r="E63" s="42">
        <f t="shared" si="1"/>
        <v>0.6883187035786631</v>
      </c>
      <c r="F63" s="8">
        <f aca="true" t="shared" si="10" ref="F63:K63">SUM(F64:F66)</f>
        <v>6387</v>
      </c>
      <c r="G63" s="8">
        <f t="shared" si="10"/>
        <v>5949</v>
      </c>
      <c r="H63" s="25">
        <f t="shared" si="10"/>
        <v>12336</v>
      </c>
      <c r="I63" s="8">
        <f t="shared" si="10"/>
        <v>27146</v>
      </c>
      <c r="J63" s="38">
        <f t="shared" si="10"/>
        <v>3</v>
      </c>
      <c r="K63" s="39">
        <f t="shared" si="10"/>
        <v>4</v>
      </c>
      <c r="L63" s="22"/>
    </row>
    <row r="64" spans="1:12" ht="12" hidden="1" outlineLevel="1">
      <c r="A64" s="32">
        <v>39512</v>
      </c>
      <c r="B64" s="5">
        <v>5335</v>
      </c>
      <c r="C64" s="5">
        <v>1855</v>
      </c>
      <c r="D64" s="35">
        <f t="shared" si="2"/>
        <v>7190</v>
      </c>
      <c r="E64" s="43">
        <f t="shared" si="1"/>
        <v>0.7420027816411683</v>
      </c>
      <c r="F64" s="5">
        <v>3515</v>
      </c>
      <c r="G64" s="5">
        <v>3745</v>
      </c>
      <c r="H64" s="23">
        <f t="shared" si="3"/>
        <v>7260</v>
      </c>
      <c r="I64" s="7">
        <v>14450</v>
      </c>
      <c r="J64" s="27">
        <v>2</v>
      </c>
      <c r="K64" s="11">
        <v>1</v>
      </c>
      <c r="L64" s="20"/>
    </row>
    <row r="65" spans="1:12" ht="12" hidden="1" outlineLevel="1">
      <c r="A65" s="32">
        <v>39611</v>
      </c>
      <c r="B65" s="5">
        <v>2547</v>
      </c>
      <c r="C65" s="5">
        <v>77</v>
      </c>
      <c r="D65" s="35">
        <f t="shared" si="2"/>
        <v>2624</v>
      </c>
      <c r="E65" s="43">
        <f t="shared" si="1"/>
        <v>0.9706554878048781</v>
      </c>
      <c r="F65" s="5">
        <v>1392</v>
      </c>
      <c r="G65" s="5">
        <v>1368</v>
      </c>
      <c r="H65" s="23">
        <f t="shared" si="3"/>
        <v>2760</v>
      </c>
      <c r="I65" s="7">
        <v>5384</v>
      </c>
      <c r="J65" s="27">
        <v>1</v>
      </c>
      <c r="K65" s="11">
        <v>1</v>
      </c>
      <c r="L65" s="20"/>
    </row>
    <row r="66" spans="1:12" ht="12" hidden="1" outlineLevel="1">
      <c r="A66" s="32">
        <v>39785</v>
      </c>
      <c r="B66" s="5">
        <v>2312</v>
      </c>
      <c r="C66" s="5">
        <v>2684</v>
      </c>
      <c r="D66" s="35">
        <f t="shared" si="2"/>
        <v>4996</v>
      </c>
      <c r="E66" s="43">
        <f t="shared" si="1"/>
        <v>0.46277021617293834</v>
      </c>
      <c r="F66" s="5">
        <v>1480</v>
      </c>
      <c r="G66" s="5">
        <v>836</v>
      </c>
      <c r="H66" s="23">
        <f t="shared" si="3"/>
        <v>2316</v>
      </c>
      <c r="I66" s="7">
        <v>7312</v>
      </c>
      <c r="J66" s="27">
        <v>0</v>
      </c>
      <c r="K66" s="11">
        <v>2</v>
      </c>
      <c r="L66" s="20"/>
    </row>
    <row r="67" spans="1:12" ht="12" collapsed="1">
      <c r="A67" s="37" t="s">
        <v>19</v>
      </c>
      <c r="B67" s="8">
        <f>B68</f>
        <v>2121</v>
      </c>
      <c r="C67" s="8">
        <f>C68</f>
        <v>1473</v>
      </c>
      <c r="D67" s="29">
        <f>D68</f>
        <v>3594</v>
      </c>
      <c r="E67" s="42">
        <f t="shared" si="1"/>
        <v>0.5901502504173622</v>
      </c>
      <c r="F67" s="8">
        <f aca="true" t="shared" si="11" ref="F67:K67">F68</f>
        <v>1891</v>
      </c>
      <c r="G67" s="8">
        <f t="shared" si="11"/>
        <v>1169</v>
      </c>
      <c r="H67" s="25">
        <f t="shared" si="11"/>
        <v>3060</v>
      </c>
      <c r="I67" s="8">
        <f t="shared" si="11"/>
        <v>6654</v>
      </c>
      <c r="J67" s="38">
        <f t="shared" si="11"/>
        <v>0</v>
      </c>
      <c r="K67" s="39">
        <f t="shared" si="11"/>
        <v>0</v>
      </c>
      <c r="L67" s="22"/>
    </row>
    <row r="68" spans="1:12" ht="12" hidden="1" outlineLevel="1">
      <c r="A68" s="32">
        <v>39931</v>
      </c>
      <c r="B68" s="5">
        <v>2121</v>
      </c>
      <c r="C68" s="5">
        <v>1473</v>
      </c>
      <c r="D68" s="35">
        <f t="shared" si="2"/>
        <v>3594</v>
      </c>
      <c r="E68" s="43">
        <f aca="true" t="shared" si="12" ref="E68:E81">B68/D68</f>
        <v>0.5901502504173622</v>
      </c>
      <c r="F68" s="5">
        <v>1891</v>
      </c>
      <c r="G68" s="5">
        <v>1169</v>
      </c>
      <c r="H68" s="23">
        <f t="shared" si="3"/>
        <v>3060</v>
      </c>
      <c r="I68" s="7">
        <v>6654</v>
      </c>
      <c r="J68" s="27">
        <v>0</v>
      </c>
      <c r="K68" s="11">
        <v>0</v>
      </c>
      <c r="L68" s="20"/>
    </row>
    <row r="69" spans="1:12" ht="12" collapsed="1">
      <c r="A69" s="37" t="s">
        <v>20</v>
      </c>
      <c r="B69" s="8">
        <f>B70</f>
        <v>3958</v>
      </c>
      <c r="C69" s="8">
        <f>C70</f>
        <v>1779</v>
      </c>
      <c r="D69" s="29">
        <f>D70</f>
        <v>5737</v>
      </c>
      <c r="E69" s="42">
        <f t="shared" si="12"/>
        <v>0.6899076172215444</v>
      </c>
      <c r="F69" s="8">
        <f aca="true" t="shared" si="13" ref="F69:K69">F70</f>
        <v>3507</v>
      </c>
      <c r="G69" s="8">
        <f t="shared" si="13"/>
        <v>2196</v>
      </c>
      <c r="H69" s="25">
        <f t="shared" si="13"/>
        <v>5703</v>
      </c>
      <c r="I69" s="8">
        <f t="shared" si="13"/>
        <v>11440</v>
      </c>
      <c r="J69" s="38">
        <f t="shared" si="13"/>
        <v>0</v>
      </c>
      <c r="K69" s="39">
        <f t="shared" si="13"/>
        <v>0</v>
      </c>
      <c r="L69" s="22"/>
    </row>
    <row r="70" spans="1:12" ht="12" hidden="1" outlineLevel="1">
      <c r="A70" s="32">
        <v>40239</v>
      </c>
      <c r="B70" s="5">
        <v>3958</v>
      </c>
      <c r="C70" s="5">
        <v>1779</v>
      </c>
      <c r="D70" s="35">
        <f t="shared" si="2"/>
        <v>5737</v>
      </c>
      <c r="E70" s="43">
        <f t="shared" si="12"/>
        <v>0.6899076172215444</v>
      </c>
      <c r="F70" s="5">
        <v>3507</v>
      </c>
      <c r="G70" s="5">
        <v>2196</v>
      </c>
      <c r="H70" s="23">
        <f t="shared" si="3"/>
        <v>5703</v>
      </c>
      <c r="I70" s="7">
        <v>11440</v>
      </c>
      <c r="J70" s="27">
        <v>0</v>
      </c>
      <c r="K70" s="11">
        <v>0</v>
      </c>
      <c r="L70" s="20"/>
    </row>
    <row r="71" spans="1:12" ht="12" collapsed="1">
      <c r="A71" s="37" t="s">
        <v>21</v>
      </c>
      <c r="B71" s="8">
        <f>SUM(B72:B74)</f>
        <v>4208</v>
      </c>
      <c r="C71" s="8">
        <f>SUM(C72:C74)</f>
        <v>1596</v>
      </c>
      <c r="D71" s="29">
        <f>SUM(D72:D74)</f>
        <v>5804</v>
      </c>
      <c r="E71" s="42">
        <f t="shared" si="12"/>
        <v>0.7250172294968987</v>
      </c>
      <c r="F71" s="8">
        <f aca="true" t="shared" si="14" ref="F71:K71">SUM(F72:F74)</f>
        <v>2339</v>
      </c>
      <c r="G71" s="8">
        <f t="shared" si="14"/>
        <v>2944</v>
      </c>
      <c r="H71" s="25">
        <f t="shared" si="14"/>
        <v>5283</v>
      </c>
      <c r="I71" s="8">
        <f t="shared" si="14"/>
        <v>11087</v>
      </c>
      <c r="J71" s="38">
        <f t="shared" si="14"/>
        <v>0</v>
      </c>
      <c r="K71" s="39">
        <f t="shared" si="14"/>
        <v>2</v>
      </c>
      <c r="L71" s="22"/>
    </row>
    <row r="72" spans="1:12" ht="12" hidden="1" outlineLevel="1">
      <c r="A72" s="32">
        <v>40575</v>
      </c>
      <c r="B72" s="5">
        <v>687</v>
      </c>
      <c r="C72" s="5">
        <v>1014</v>
      </c>
      <c r="D72" s="35">
        <f t="shared" si="2"/>
        <v>1701</v>
      </c>
      <c r="E72" s="43">
        <f t="shared" si="12"/>
        <v>0.4038800705467372</v>
      </c>
      <c r="F72" s="5">
        <v>845</v>
      </c>
      <c r="G72" s="5">
        <v>749</v>
      </c>
      <c r="H72" s="23">
        <f t="shared" si="3"/>
        <v>1594</v>
      </c>
      <c r="I72" s="7">
        <v>3295</v>
      </c>
      <c r="J72" s="27">
        <v>0</v>
      </c>
      <c r="K72" s="11">
        <v>0</v>
      </c>
      <c r="L72" s="20"/>
    </row>
    <row r="73" spans="1:12" ht="12" hidden="1" outlineLevel="1">
      <c r="A73" s="32">
        <v>40722</v>
      </c>
      <c r="B73" s="5">
        <v>1949</v>
      </c>
      <c r="C73" s="5">
        <v>4</v>
      </c>
      <c r="D73" s="35">
        <f t="shared" si="2"/>
        <v>1953</v>
      </c>
      <c r="E73" s="43">
        <f t="shared" si="12"/>
        <v>0.9979518689196109</v>
      </c>
      <c r="F73" s="5">
        <v>853</v>
      </c>
      <c r="G73" s="5">
        <v>1476</v>
      </c>
      <c r="H73" s="23">
        <f t="shared" si="3"/>
        <v>2329</v>
      </c>
      <c r="I73" s="7">
        <v>4282</v>
      </c>
      <c r="J73" s="27">
        <v>0</v>
      </c>
      <c r="K73" s="11">
        <v>1</v>
      </c>
      <c r="L73" s="20"/>
    </row>
    <row r="74" spans="1:12" ht="12" hidden="1" outlineLevel="1">
      <c r="A74" s="32">
        <v>40869</v>
      </c>
      <c r="B74" s="5">
        <v>1572</v>
      </c>
      <c r="C74" s="5">
        <v>578</v>
      </c>
      <c r="D74" s="35">
        <f t="shared" si="2"/>
        <v>2150</v>
      </c>
      <c r="E74" s="43">
        <f t="shared" si="12"/>
        <v>0.7311627906976744</v>
      </c>
      <c r="F74" s="5">
        <v>641</v>
      </c>
      <c r="G74" s="5">
        <v>719</v>
      </c>
      <c r="H74" s="23">
        <f t="shared" si="3"/>
        <v>1360</v>
      </c>
      <c r="I74" s="7">
        <v>3510</v>
      </c>
      <c r="J74" s="27">
        <v>0</v>
      </c>
      <c r="K74" s="11">
        <v>1</v>
      </c>
      <c r="L74" s="20"/>
    </row>
    <row r="75" spans="1:12" ht="12" collapsed="1">
      <c r="A75" s="37" t="s">
        <v>22</v>
      </c>
      <c r="B75" s="8">
        <f>SUM(B76:B78)</f>
        <v>4838</v>
      </c>
      <c r="C75" s="8">
        <f>SUM(C76:C78)</f>
        <v>4461</v>
      </c>
      <c r="D75" s="29">
        <f>SUM(D76:D78)</f>
        <v>9299</v>
      </c>
      <c r="E75" s="42">
        <f t="shared" si="12"/>
        <v>0.5202709968813851</v>
      </c>
      <c r="F75" s="8">
        <f aca="true" t="shared" si="15" ref="F75:K75">SUM(F76:F78)</f>
        <v>3565</v>
      </c>
      <c r="G75" s="8">
        <f t="shared" si="15"/>
        <v>3993</v>
      </c>
      <c r="H75" s="25">
        <f t="shared" si="15"/>
        <v>7558</v>
      </c>
      <c r="I75" s="8">
        <f t="shared" si="15"/>
        <v>16857</v>
      </c>
      <c r="J75" s="38">
        <f t="shared" si="15"/>
        <v>0</v>
      </c>
      <c r="K75" s="39">
        <f t="shared" si="15"/>
        <v>0</v>
      </c>
      <c r="L75" s="22"/>
    </row>
    <row r="76" spans="1:12" ht="12" hidden="1" outlineLevel="1">
      <c r="A76" s="32">
        <v>40974</v>
      </c>
      <c r="B76" s="5">
        <v>1595</v>
      </c>
      <c r="C76" s="5">
        <v>1885</v>
      </c>
      <c r="D76" s="35">
        <f t="shared" si="2"/>
        <v>3480</v>
      </c>
      <c r="E76" s="43">
        <f t="shared" si="12"/>
        <v>0.4583333333333333</v>
      </c>
      <c r="F76" s="5">
        <v>1591</v>
      </c>
      <c r="G76" s="5">
        <v>1352</v>
      </c>
      <c r="H76" s="23">
        <f t="shared" si="3"/>
        <v>2943</v>
      </c>
      <c r="I76" s="7">
        <v>6423</v>
      </c>
      <c r="J76" s="27">
        <v>0</v>
      </c>
      <c r="K76" s="11">
        <v>0</v>
      </c>
      <c r="L76" s="20"/>
    </row>
    <row r="77" spans="1:12" ht="12" hidden="1" outlineLevel="1">
      <c r="A77" s="32">
        <v>41044</v>
      </c>
      <c r="B77" s="5">
        <v>1346</v>
      </c>
      <c r="C77" s="5">
        <v>682</v>
      </c>
      <c r="D77" s="35">
        <f t="shared" si="2"/>
        <v>2028</v>
      </c>
      <c r="E77" s="43">
        <f t="shared" si="12"/>
        <v>0.6637080867850098</v>
      </c>
      <c r="F77" s="5">
        <v>933</v>
      </c>
      <c r="G77" s="5">
        <v>1337</v>
      </c>
      <c r="H77" s="23">
        <f t="shared" si="3"/>
        <v>2270</v>
      </c>
      <c r="I77" s="7">
        <v>4298</v>
      </c>
      <c r="J77" s="27">
        <v>0</v>
      </c>
      <c r="K77" s="11">
        <v>0</v>
      </c>
      <c r="L77" s="20"/>
    </row>
    <row r="78" spans="1:12" ht="12" hidden="1" outlineLevel="1">
      <c r="A78" s="32">
        <v>41234</v>
      </c>
      <c r="B78" s="5">
        <v>1897</v>
      </c>
      <c r="C78" s="5">
        <v>1894</v>
      </c>
      <c r="D78" s="35">
        <f t="shared" si="2"/>
        <v>3791</v>
      </c>
      <c r="E78" s="43">
        <f t="shared" si="12"/>
        <v>0.5003956739646531</v>
      </c>
      <c r="F78" s="5">
        <v>1041</v>
      </c>
      <c r="G78" s="5">
        <v>1304</v>
      </c>
      <c r="H78" s="23">
        <f t="shared" si="3"/>
        <v>2345</v>
      </c>
      <c r="I78" s="7">
        <v>6136</v>
      </c>
      <c r="J78" s="27">
        <v>0</v>
      </c>
      <c r="K78" s="11">
        <v>0</v>
      </c>
      <c r="L78" s="20"/>
    </row>
    <row r="79" spans="1:12" ht="12" collapsed="1">
      <c r="A79" s="37" t="s">
        <v>23</v>
      </c>
      <c r="B79" s="8">
        <f>SUM(B80:B81)</f>
        <v>6271</v>
      </c>
      <c r="C79" s="8">
        <f>SUM(C80:C81)</f>
        <v>1316</v>
      </c>
      <c r="D79" s="29">
        <f>SUM(D80:D81)</f>
        <v>7587</v>
      </c>
      <c r="E79" s="42">
        <f t="shared" si="12"/>
        <v>0.826545406616581</v>
      </c>
      <c r="F79" s="8">
        <f aca="true" t="shared" si="16" ref="F79:K79">SUM(F80:F81)</f>
        <v>3227</v>
      </c>
      <c r="G79" s="8">
        <f t="shared" si="16"/>
        <v>3185</v>
      </c>
      <c r="H79" s="25">
        <f t="shared" si="16"/>
        <v>6412</v>
      </c>
      <c r="I79" s="8">
        <f t="shared" si="16"/>
        <v>13999</v>
      </c>
      <c r="J79" s="38">
        <f t="shared" si="16"/>
        <v>0</v>
      </c>
      <c r="K79" s="39">
        <f t="shared" si="16"/>
        <v>0</v>
      </c>
      <c r="L79" s="22"/>
    </row>
    <row r="80" spans="1:12" ht="12" hidden="1" outlineLevel="1">
      <c r="A80" s="32">
        <v>41303</v>
      </c>
      <c r="B80" s="5">
        <v>5042</v>
      </c>
      <c r="C80" s="5">
        <v>328</v>
      </c>
      <c r="D80" s="35">
        <f t="shared" si="2"/>
        <v>5370</v>
      </c>
      <c r="E80" s="43">
        <f t="shared" si="12"/>
        <v>0.9389199255121042</v>
      </c>
      <c r="F80" s="5">
        <v>2415</v>
      </c>
      <c r="G80" s="5">
        <v>2595</v>
      </c>
      <c r="H80" s="23">
        <f t="shared" si="3"/>
        <v>5010</v>
      </c>
      <c r="I80" s="7">
        <v>10380</v>
      </c>
      <c r="J80" s="27">
        <v>0</v>
      </c>
      <c r="K80" s="11">
        <v>0</v>
      </c>
      <c r="L80" s="20"/>
    </row>
    <row r="81" spans="1:12" ht="12" hidden="1" outlineLevel="1">
      <c r="A81" s="33">
        <v>41415</v>
      </c>
      <c r="B81" s="12">
        <v>1229</v>
      </c>
      <c r="C81" s="12">
        <v>988</v>
      </c>
      <c r="D81" s="36">
        <f t="shared" si="2"/>
        <v>2217</v>
      </c>
      <c r="E81" s="44">
        <f t="shared" si="12"/>
        <v>0.5543527289129454</v>
      </c>
      <c r="F81" s="12">
        <v>812</v>
      </c>
      <c r="G81" s="12">
        <v>590</v>
      </c>
      <c r="H81" s="24">
        <f t="shared" si="3"/>
        <v>1402</v>
      </c>
      <c r="I81" s="13">
        <v>3619</v>
      </c>
      <c r="J81" s="28">
        <v>0</v>
      </c>
      <c r="K81" s="14">
        <v>0</v>
      </c>
      <c r="L81" s="21"/>
    </row>
    <row r="82" ht="12">
      <c r="A82" s="33"/>
    </row>
    <row r="83" spans="1:12" ht="12">
      <c r="A83" s="34" t="s">
        <v>24</v>
      </c>
      <c r="B83" s="8">
        <v>115576</v>
      </c>
      <c r="C83" s="8">
        <v>34693</v>
      </c>
      <c r="D83" s="29">
        <f t="shared" si="2"/>
        <v>150269</v>
      </c>
      <c r="E83" s="42">
        <f>B83/D83</f>
        <v>0.7691273649255668</v>
      </c>
      <c r="F83" s="8">
        <v>56145</v>
      </c>
      <c r="G83" s="8">
        <v>37857</v>
      </c>
      <c r="H83" s="25">
        <f t="shared" si="3"/>
        <v>94002</v>
      </c>
      <c r="I83" s="8">
        <v>244271</v>
      </c>
      <c r="J83" s="29">
        <v>7657</v>
      </c>
      <c r="K83" s="10">
        <v>944</v>
      </c>
      <c r="L83" s="22"/>
    </row>
    <row r="84" spans="1:12" ht="12.75">
      <c r="A84" s="47" t="s">
        <v>29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ht="12">
      <c r="H85" s="1"/>
    </row>
    <row r="86" ht="12">
      <c r="H86" s="1"/>
    </row>
    <row r="87" ht="12">
      <c r="H87" s="1"/>
    </row>
    <row r="88" ht="12">
      <c r="H88" s="1"/>
    </row>
    <row r="94" ht="12">
      <c r="H94" s="4">
        <f>50000-7587</f>
        <v>42413</v>
      </c>
    </row>
  </sheetData>
  <mergeCells count="2">
    <mergeCell ref="A1:L1"/>
    <mergeCell ref="A84:L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dcterms:created xsi:type="dcterms:W3CDTF">2013-11-07T15:50:33Z</dcterms:created>
  <dcterms:modified xsi:type="dcterms:W3CDTF">2013-11-09T10:14:44Z</dcterms:modified>
  <cp:category/>
  <cp:version/>
  <cp:contentType/>
  <cp:contentStatus/>
</cp:coreProperties>
</file>